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0AC0D0B8-385B-4961-BD9F-2209FD3FEE74}" xr6:coauthVersionLast="47" xr6:coauthVersionMax="47" xr10:uidLastSave="{00000000-0000-0000-0000-000000000000}"/>
  <workbookProtection workbookAlgorithmName="SHA-512" workbookHashValue="YUALTC/TRdTEBKxTRC3/iqjpszU4Bjm5DPSnpWyXXmBQLVnDzOVRk1e+uApgPZtLqUIUZ1Q0gmaE96Odlr/rFA==" workbookSaltValue="xUw+/PMk40nmDi4VqTVVwA==" workbookSpinCount="100000" lockStructure="1"/>
  <bookViews>
    <workbookView xWindow="-12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9" i="3" l="1"/>
  <c r="I19808" i="3"/>
  <c r="I19809" i="3"/>
  <c r="I19810" i="3"/>
  <c r="I19811" i="3"/>
  <c r="I19812" i="3"/>
  <c r="I19813" i="3"/>
  <c r="I19814" i="3"/>
  <c r="I19815" i="3"/>
  <c r="I19816" i="3"/>
  <c r="I19817" i="3"/>
  <c r="I19818" i="3"/>
  <c r="I19819" i="3"/>
  <c r="I19820" i="3"/>
  <c r="I19828" i="3"/>
  <c r="I19829" i="3"/>
  <c r="I19830" i="3"/>
  <c r="I19831" i="3"/>
  <c r="I19832" i="3"/>
  <c r="I19833" i="3"/>
  <c r="I19834" i="3"/>
  <c r="I19835" i="3"/>
  <c r="I19836" i="3"/>
  <c r="I19837" i="3"/>
  <c r="I19838" i="3"/>
  <c r="I19839" i="3"/>
  <c r="I19840" i="3"/>
  <c r="I19841" i="3"/>
  <c r="I19842" i="3"/>
  <c r="I19848" i="3"/>
  <c r="I19849" i="3"/>
  <c r="I19850" i="3"/>
  <c r="I19851" i="3"/>
  <c r="I19852" i="3"/>
  <c r="I19853" i="3"/>
  <c r="I19854" i="3"/>
  <c r="I19855" i="3"/>
  <c r="I19856" i="3"/>
  <c r="I19857" i="3"/>
  <c r="I19858" i="3"/>
  <c r="I19859" i="3"/>
  <c r="I19860" i="3"/>
  <c r="I19861" i="3"/>
  <c r="I19862" i="3"/>
  <c r="I19868" i="3"/>
  <c r="I19869" i="3"/>
  <c r="I19870" i="3"/>
  <c r="I19871" i="3"/>
  <c r="I19872" i="3"/>
  <c r="I19873" i="3"/>
  <c r="I19874" i="3"/>
  <c r="I19875" i="3"/>
  <c r="I19876" i="3"/>
  <c r="I19877" i="3"/>
  <c r="I19878" i="3"/>
  <c r="I19879" i="3"/>
  <c r="I19880" i="3"/>
  <c r="I19881" i="3"/>
  <c r="I19882" i="3"/>
  <c r="I19888" i="3"/>
  <c r="I19889" i="3"/>
  <c r="I19890" i="3"/>
  <c r="I19891" i="3"/>
  <c r="I19892" i="3"/>
  <c r="I19893" i="3"/>
  <c r="I19894" i="3"/>
  <c r="I19895" i="3"/>
  <c r="I19896" i="3"/>
  <c r="I19897" i="3"/>
  <c r="I19898" i="3"/>
  <c r="I19899" i="3"/>
  <c r="I19900" i="3"/>
  <c r="I19901" i="3"/>
  <c r="I19902" i="3"/>
  <c r="I19908" i="3"/>
  <c r="I19909" i="3"/>
  <c r="I19910" i="3"/>
  <c r="I19911" i="3"/>
  <c r="I19912" i="3"/>
  <c r="I19913" i="3"/>
  <c r="I19914" i="3"/>
  <c r="I19915" i="3"/>
  <c r="I19916" i="3"/>
  <c r="I19917" i="3"/>
  <c r="I19918" i="3"/>
  <c r="I19919" i="3"/>
  <c r="I19920" i="3"/>
  <c r="I19921" i="3"/>
  <c r="I19922" i="3"/>
  <c r="I19928" i="3"/>
  <c r="I19929" i="3"/>
  <c r="I19930" i="3"/>
  <c r="I19931" i="3"/>
  <c r="I19932" i="3"/>
  <c r="I19933" i="3"/>
  <c r="I19934" i="3"/>
  <c r="I19935" i="3"/>
  <c r="I19936" i="3"/>
  <c r="I19937" i="3"/>
  <c r="I19938" i="3"/>
  <c r="I19939" i="3"/>
  <c r="I19940" i="3"/>
  <c r="I19941" i="3"/>
  <c r="I19942" i="3"/>
  <c r="I19948" i="3"/>
  <c r="I19949" i="3"/>
  <c r="I19950" i="3"/>
  <c r="I19951" i="3"/>
  <c r="I19952" i="3"/>
  <c r="I19953" i="3"/>
  <c r="I19954" i="3"/>
  <c r="I19955" i="3"/>
  <c r="I19956" i="3"/>
  <c r="I19957" i="3"/>
  <c r="I19958" i="3"/>
  <c r="I19959" i="3"/>
  <c r="I19960" i="3"/>
  <c r="I19961" i="3"/>
  <c r="I19962" i="3"/>
  <c r="I19968" i="3"/>
  <c r="I19969" i="3"/>
  <c r="I19970" i="3"/>
  <c r="I19971" i="3"/>
  <c r="I19972" i="3"/>
  <c r="I19973" i="3"/>
  <c r="I19974" i="3"/>
  <c r="I19975" i="3"/>
  <c r="I19976" i="3"/>
  <c r="I19977" i="3"/>
  <c r="I19978" i="3"/>
  <c r="I19979" i="3"/>
  <c r="I19980" i="3"/>
  <c r="I19981" i="3"/>
  <c r="I19982" i="3"/>
  <c r="I19988" i="3"/>
  <c r="I19989" i="3"/>
  <c r="I19990" i="3"/>
  <c r="I19991" i="3"/>
  <c r="I19992" i="3"/>
  <c r="I19993" i="3"/>
  <c r="I19994" i="3"/>
  <c r="I19995" i="3"/>
  <c r="I19996" i="3"/>
  <c r="I19997" i="3"/>
  <c r="I19998" i="3"/>
  <c r="I19999" i="3"/>
  <c r="I20000" i="3"/>
  <c r="I20001" i="3"/>
  <c r="I20002" i="3"/>
  <c r="I20008" i="3"/>
  <c r="I20009" i="3"/>
  <c r="I20010" i="3"/>
  <c r="I20011" i="3"/>
  <c r="I20012" i="3"/>
  <c r="I20013" i="3"/>
  <c r="I20014" i="3"/>
  <c r="I20015" i="3"/>
  <c r="I20016" i="3"/>
  <c r="I20017" i="3"/>
  <c r="I20018" i="3"/>
  <c r="I20019" i="3"/>
  <c r="I20020" i="3"/>
  <c r="I20021" i="3"/>
  <c r="I20022" i="3"/>
  <c r="I20028" i="3"/>
  <c r="I20029" i="3"/>
  <c r="I20030" i="3"/>
  <c r="I20031" i="3"/>
  <c r="I20032" i="3"/>
  <c r="I20033" i="3"/>
  <c r="I20034" i="3"/>
  <c r="I20035" i="3"/>
  <c r="I20036" i="3"/>
  <c r="I20037" i="3"/>
  <c r="I20038" i="3"/>
  <c r="I20039" i="3"/>
  <c r="I20040" i="3"/>
  <c r="I20041" i="3"/>
  <c r="I20042" i="3"/>
  <c r="I20048" i="3"/>
  <c r="I20049" i="3"/>
  <c r="I20050" i="3"/>
  <c r="I20051" i="3"/>
  <c r="I20052" i="3"/>
  <c r="I20053" i="3"/>
  <c r="I20054" i="3"/>
  <c r="I20055" i="3"/>
  <c r="I20056" i="3"/>
  <c r="I20057" i="3"/>
  <c r="I20058" i="3"/>
  <c r="I20059" i="3"/>
  <c r="I20060" i="3"/>
  <c r="I20061" i="3"/>
  <c r="I20062" i="3"/>
  <c r="I20068" i="3"/>
  <c r="I20069" i="3"/>
  <c r="I20070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G19809" i="3"/>
  <c r="G19810" i="3"/>
  <c r="G19811" i="3"/>
  <c r="G19812" i="3"/>
  <c r="G19813" i="3"/>
  <c r="G19814" i="3"/>
  <c r="G19815" i="3"/>
  <c r="G19816" i="3"/>
  <c r="G19817" i="3"/>
  <c r="G19818" i="3"/>
  <c r="G19819" i="3"/>
  <c r="G19820" i="3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G19829" i="3"/>
  <c r="G19830" i="3"/>
  <c r="G19831" i="3"/>
  <c r="G19832" i="3"/>
  <c r="G19833" i="3"/>
  <c r="G19834" i="3"/>
  <c r="G19835" i="3"/>
  <c r="G19836" i="3"/>
  <c r="G19837" i="3"/>
  <c r="G19838" i="3"/>
  <c r="G19839" i="3"/>
  <c r="G19840" i="3"/>
  <c r="G19841" i="3"/>
  <c r="G19842" i="3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G19849" i="3"/>
  <c r="G19850" i="3"/>
  <c r="G19851" i="3"/>
  <c r="G19852" i="3"/>
  <c r="G19853" i="3"/>
  <c r="G19854" i="3"/>
  <c r="G19855" i="3"/>
  <c r="G19856" i="3"/>
  <c r="G19857" i="3"/>
  <c r="G19858" i="3"/>
  <c r="G19859" i="3"/>
  <c r="G19860" i="3"/>
  <c r="G19861" i="3"/>
  <c r="G19862" i="3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G19869" i="3"/>
  <c r="G19870" i="3"/>
  <c r="G19871" i="3"/>
  <c r="G19872" i="3"/>
  <c r="G19873" i="3"/>
  <c r="G19874" i="3"/>
  <c r="G19875" i="3"/>
  <c r="G19876" i="3"/>
  <c r="G19877" i="3"/>
  <c r="G19878" i="3"/>
  <c r="G19879" i="3"/>
  <c r="G19880" i="3"/>
  <c r="G19881" i="3"/>
  <c r="G19882" i="3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G19889" i="3"/>
  <c r="G19890" i="3"/>
  <c r="G19891" i="3"/>
  <c r="G19892" i="3"/>
  <c r="G19893" i="3"/>
  <c r="G19894" i="3"/>
  <c r="G19895" i="3"/>
  <c r="G19896" i="3"/>
  <c r="G19897" i="3"/>
  <c r="G19898" i="3"/>
  <c r="G19899" i="3"/>
  <c r="G19900" i="3"/>
  <c r="G19901" i="3"/>
  <c r="G19902" i="3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G19909" i="3"/>
  <c r="G19910" i="3"/>
  <c r="G19911" i="3"/>
  <c r="G19912" i="3"/>
  <c r="G19913" i="3"/>
  <c r="G19914" i="3"/>
  <c r="G19915" i="3"/>
  <c r="G19916" i="3"/>
  <c r="G19917" i="3"/>
  <c r="G19918" i="3"/>
  <c r="G19919" i="3"/>
  <c r="G19920" i="3"/>
  <c r="G19921" i="3"/>
  <c r="G19922" i="3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G19929" i="3"/>
  <c r="G19930" i="3"/>
  <c r="G19931" i="3"/>
  <c r="G19932" i="3"/>
  <c r="G19933" i="3"/>
  <c r="G19934" i="3"/>
  <c r="G19935" i="3"/>
  <c r="G19936" i="3"/>
  <c r="G19937" i="3"/>
  <c r="G19938" i="3"/>
  <c r="G19939" i="3"/>
  <c r="G19940" i="3"/>
  <c r="G19941" i="3"/>
  <c r="G19942" i="3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G19949" i="3"/>
  <c r="G19950" i="3"/>
  <c r="G19951" i="3"/>
  <c r="G19952" i="3"/>
  <c r="G19953" i="3"/>
  <c r="G19954" i="3"/>
  <c r="G19955" i="3"/>
  <c r="G19956" i="3"/>
  <c r="G19957" i="3"/>
  <c r="G19958" i="3"/>
  <c r="G19959" i="3"/>
  <c r="G19960" i="3"/>
  <c r="G19961" i="3"/>
  <c r="G19962" i="3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G19969" i="3"/>
  <c r="G19970" i="3"/>
  <c r="G19971" i="3"/>
  <c r="G19972" i="3"/>
  <c r="G19973" i="3"/>
  <c r="G19974" i="3"/>
  <c r="G19975" i="3"/>
  <c r="G19976" i="3"/>
  <c r="G19977" i="3"/>
  <c r="G19978" i="3"/>
  <c r="G19979" i="3"/>
  <c r="G19980" i="3"/>
  <c r="G19981" i="3"/>
  <c r="G19982" i="3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G19989" i="3"/>
  <c r="G19990" i="3"/>
  <c r="G19991" i="3"/>
  <c r="G19992" i="3"/>
  <c r="G19993" i="3"/>
  <c r="G19994" i="3"/>
  <c r="G19995" i="3"/>
  <c r="G19996" i="3"/>
  <c r="G19997" i="3"/>
  <c r="G19998" i="3"/>
  <c r="G19999" i="3"/>
  <c r="G20000" i="3"/>
  <c r="G20001" i="3"/>
  <c r="G20002" i="3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G20009" i="3"/>
  <c r="G20010" i="3"/>
  <c r="G20011" i="3"/>
  <c r="G20012" i="3"/>
  <c r="G20013" i="3"/>
  <c r="G20014" i="3"/>
  <c r="G20015" i="3"/>
  <c r="G20016" i="3"/>
  <c r="G20017" i="3"/>
  <c r="G20018" i="3"/>
  <c r="G20019" i="3"/>
  <c r="G20020" i="3"/>
  <c r="G20021" i="3"/>
  <c r="G20022" i="3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G20029" i="3"/>
  <c r="G20030" i="3"/>
  <c r="G20031" i="3"/>
  <c r="G20032" i="3"/>
  <c r="G20033" i="3"/>
  <c r="G20034" i="3"/>
  <c r="G20035" i="3"/>
  <c r="G20036" i="3"/>
  <c r="G20037" i="3"/>
  <c r="G20038" i="3"/>
  <c r="G20039" i="3"/>
  <c r="G20040" i="3"/>
  <c r="G20041" i="3"/>
  <c r="G20042" i="3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G20049" i="3"/>
  <c r="G20050" i="3"/>
  <c r="G20051" i="3"/>
  <c r="G20052" i="3"/>
  <c r="G20053" i="3"/>
  <c r="G20054" i="3"/>
  <c r="G20055" i="3"/>
  <c r="G20056" i="3"/>
  <c r="G20057" i="3"/>
  <c r="G20058" i="3"/>
  <c r="G20059" i="3"/>
  <c r="G20060" i="3"/>
  <c r="G20061" i="3"/>
  <c r="G20062" i="3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G20069" i="3"/>
  <c r="G20070" i="3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/>
  <c r="G19518" i="3"/>
  <c r="I19518" i="3" s="1"/>
  <c r="G19519" i="3"/>
  <c r="I19519" i="3" s="1"/>
  <c r="G19520" i="3"/>
  <c r="I19520" i="3" s="1"/>
  <c r="G19521" i="3"/>
  <c r="I19521" i="3" s="1"/>
  <c r="G19522" i="3"/>
  <c r="I19522" i="3"/>
  <c r="G19523" i="3"/>
  <c r="I19523" i="3" s="1"/>
  <c r="G19524" i="3"/>
  <c r="I19524" i="3"/>
  <c r="G19525" i="3"/>
  <c r="I19525" i="3" s="1"/>
  <c r="G19526" i="3"/>
  <c r="I19526" i="3" s="1"/>
  <c r="G19527" i="3"/>
  <c r="I19527" i="3" s="1"/>
  <c r="G19528" i="3"/>
  <c r="I19528" i="3" s="1"/>
  <c r="G19529" i="3"/>
  <c r="I19529" i="3"/>
  <c r="G19530" i="3"/>
  <c r="I19530" i="3" s="1"/>
  <c r="G19531" i="3"/>
  <c r="I19531" i="3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/>
  <c r="G19545" i="3"/>
  <c r="I19545" i="3" s="1"/>
  <c r="G19546" i="3"/>
  <c r="I19546" i="3" s="1"/>
  <c r="G19547" i="3"/>
  <c r="I19547" i="3" s="1"/>
  <c r="G19548" i="3"/>
  <c r="I19548" i="3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/>
  <c r="G19615" i="3"/>
  <c r="I19615" i="3" s="1"/>
  <c r="G19616" i="3"/>
  <c r="I19616" i="3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/>
  <c r="G19626" i="3"/>
  <c r="I19626" i="3" s="1"/>
  <c r="G19627" i="3"/>
  <c r="I19627" i="3" s="1"/>
  <c r="G19628" i="3"/>
  <c r="I19628" i="3"/>
  <c r="G19629" i="3"/>
  <c r="I19629" i="3" s="1"/>
  <c r="G19630" i="3"/>
  <c r="I19630" i="3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39" i="3"/>
  <c r="I17439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I19422" i="3" l="1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G15594" i="3" l="1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G14804" i="3" l="1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14206" i="3" l="1"/>
  <c r="I13373" i="3"/>
  <c r="I13374" i="3"/>
  <c r="I13375" i="3"/>
  <c r="I13376" i="3"/>
  <c r="I13377" i="3"/>
  <c r="I13378" i="3"/>
  <c r="I13379" i="3"/>
  <c r="I14207" i="3" l="1"/>
  <c r="I13380" i="3"/>
  <c r="I13381" i="3" l="1"/>
  <c r="I13382" i="3" l="1"/>
  <c r="I13383" i="3" l="1"/>
  <c r="I13384" i="3" l="1"/>
  <c r="I13385" i="3" l="1"/>
  <c r="I13386" i="3" l="1"/>
  <c r="I13387" i="3" l="1"/>
  <c r="I13388" i="3" l="1"/>
  <c r="I13389" i="3" l="1"/>
  <c r="I13390" i="3" l="1"/>
  <c r="I13391" i="3" l="1"/>
  <c r="I13392" i="3" l="1"/>
  <c r="I13393" i="3" l="1"/>
  <c r="I13394" i="3" l="1"/>
  <c r="I13395" i="3" l="1"/>
  <c r="I13396" i="3" l="1"/>
  <c r="I13397" i="3" l="1"/>
  <c r="I13398" i="3" l="1"/>
  <c r="I13399" i="3" l="1"/>
  <c r="I13400" i="3" l="1"/>
  <c r="I13401" i="3" l="1"/>
  <c r="I13402" i="3" l="1"/>
  <c r="I13403" i="3" l="1"/>
  <c r="I13404" i="3" l="1"/>
  <c r="I13405" i="3" l="1"/>
  <c r="I13406" i="3" l="1"/>
  <c r="I13407" i="3" l="1"/>
  <c r="I13408" i="3" l="1"/>
  <c r="I13409" i="3" l="1"/>
  <c r="I13410" i="3" l="1"/>
  <c r="I13411" i="3" l="1"/>
  <c r="I13412" i="3" l="1"/>
  <c r="I13413" i="3" l="1"/>
  <c r="I13414" i="3" l="1"/>
  <c r="I13415" i="3" l="1"/>
  <c r="I13416" i="3" l="1"/>
  <c r="I13417" i="3" l="1"/>
  <c r="I13418" i="3" l="1"/>
  <c r="I13419" i="3" l="1"/>
  <c r="I13420" i="3" l="1"/>
  <c r="I13421" i="3" l="1"/>
  <c r="I13422" i="3" l="1"/>
  <c r="I13423" i="3" l="1"/>
  <c r="I13424" i="3" l="1"/>
  <c r="I13425" i="3" l="1"/>
  <c r="I13426" i="3" l="1"/>
  <c r="I13427" i="3" l="1"/>
  <c r="I13428" i="3" l="1"/>
  <c r="I13429" i="3" l="1"/>
  <c r="I13430" i="3" l="1"/>
  <c r="I13431" i="3" l="1"/>
  <c r="I13432" i="3" l="1"/>
  <c r="I13433" i="3" l="1"/>
  <c r="I13086" i="3"/>
  <c r="I13087" i="3"/>
  <c r="I13434" i="3" l="1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13435" i="3" l="1"/>
  <c r="I13089" i="3"/>
  <c r="I13436" i="3" l="1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I13437" i="3" l="1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I13438" i="3" l="1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13439" i="3" l="1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13440" i="3" l="1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13441" i="3" l="1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13096" i="3" l="1"/>
  <c r="H47" i="3"/>
  <c r="G8591" i="1"/>
  <c r="I8590" i="1"/>
  <c r="I13097" i="3" l="1"/>
  <c r="H48" i="3"/>
  <c r="G8592" i="1"/>
  <c r="I8591" i="1"/>
  <c r="I13098" i="3" l="1"/>
  <c r="H49" i="3"/>
  <c r="G8593" i="1"/>
  <c r="I8592" i="1"/>
  <c r="I13099" i="3" l="1"/>
  <c r="H50" i="3"/>
  <c r="G8594" i="1"/>
  <c r="I8593" i="1"/>
  <c r="I13100" i="3" l="1"/>
  <c r="H51" i="3"/>
  <c r="G8595" i="1"/>
  <c r="I8594" i="1"/>
  <c r="I13101" i="3" l="1"/>
  <c r="H52" i="3"/>
  <c r="G8596" i="1"/>
  <c r="I8595" i="1"/>
  <c r="I13102" i="3" l="1"/>
  <c r="H53" i="3"/>
  <c r="G8597" i="1"/>
  <c r="I8596" i="1"/>
  <c r="I13103" i="3" l="1"/>
  <c r="H54" i="3"/>
  <c r="G8598" i="1"/>
  <c r="I8597" i="1"/>
  <c r="I13104" i="3" l="1"/>
  <c r="H55" i="3"/>
  <c r="G8599" i="1"/>
  <c r="I8598" i="1"/>
  <c r="I13105" i="3" l="1"/>
  <c r="H56" i="3"/>
  <c r="G8600" i="1"/>
  <c r="I8599" i="1"/>
  <c r="I13106" i="3" l="1"/>
  <c r="H57" i="3"/>
  <c r="G8601" i="1"/>
  <c r="I8600" i="1"/>
  <c r="I13107" i="3" l="1"/>
  <c r="H58" i="3"/>
  <c r="G8602" i="1"/>
  <c r="I8601" i="1"/>
  <c r="I13108" i="3" l="1"/>
  <c r="H59" i="3"/>
  <c r="G8603" i="1"/>
  <c r="I8602" i="1"/>
  <c r="I13109" i="3" l="1"/>
  <c r="H60" i="3"/>
  <c r="G8604" i="1"/>
  <c r="I8603" i="1"/>
  <c r="I13110" i="3" l="1"/>
  <c r="H61" i="3"/>
  <c r="G8605" i="1"/>
  <c r="I8604" i="1"/>
  <c r="I13111" i="3" l="1"/>
  <c r="H62" i="3"/>
  <c r="G8606" i="1"/>
  <c r="I8605" i="1"/>
  <c r="I13112" i="3" l="1"/>
  <c r="H63" i="3"/>
  <c r="G8607" i="1"/>
  <c r="I8606" i="1"/>
  <c r="I13113" i="3" l="1"/>
  <c r="H64" i="3"/>
  <c r="G8608" i="1"/>
  <c r="I8607" i="1"/>
  <c r="I13114" i="3" l="1"/>
  <c r="H65" i="3"/>
  <c r="G8609" i="1"/>
  <c r="I8608" i="1"/>
  <c r="I13115" i="3" l="1"/>
  <c r="H66" i="3"/>
  <c r="G8610" i="1"/>
  <c r="I8609" i="1"/>
  <c r="I13116" i="3" l="1"/>
  <c r="H67" i="3"/>
  <c r="G8611" i="1"/>
  <c r="I8610" i="1"/>
  <c r="I13117" i="3" l="1"/>
  <c r="H68" i="3"/>
  <c r="G8612" i="1"/>
  <c r="I8611" i="1"/>
  <c r="I13118" i="3" l="1"/>
  <c r="H69" i="3"/>
  <c r="G8613" i="1"/>
  <c r="I8612" i="1"/>
  <c r="I13119" i="3" l="1"/>
  <c r="H70" i="3"/>
  <c r="G8614" i="1"/>
  <c r="I8613" i="1"/>
  <c r="I13120" i="3" l="1"/>
  <c r="H71" i="3"/>
  <c r="G8615" i="1"/>
  <c r="I8614" i="1"/>
  <c r="I13121" i="3" l="1"/>
  <c r="H72" i="3"/>
  <c r="G8616" i="1"/>
  <c r="I8615" i="1"/>
  <c r="I13122" i="3" l="1"/>
  <c r="H73" i="3"/>
  <c r="G8617" i="1"/>
  <c r="I8616" i="1"/>
  <c r="I13123" i="3" l="1"/>
  <c r="H74" i="3"/>
  <c r="G8618" i="1"/>
  <c r="I8617" i="1"/>
  <c r="I13124" i="3" l="1"/>
  <c r="H75" i="3"/>
  <c r="G8619" i="1"/>
  <c r="I8618" i="1"/>
  <c r="I13125" i="3" l="1"/>
  <c r="H76" i="3"/>
  <c r="G8620" i="1"/>
  <c r="I8619" i="1"/>
  <c r="I13126" i="3" l="1"/>
  <c r="H77" i="3"/>
  <c r="G8621" i="1"/>
  <c r="I8620" i="1"/>
  <c r="I13127" i="3" l="1"/>
  <c r="H78" i="3"/>
  <c r="G8622" i="1"/>
  <c r="I8621" i="1"/>
  <c r="I13128" i="3" l="1"/>
  <c r="H79" i="3"/>
  <c r="G8623" i="1"/>
  <c r="I8622" i="1"/>
  <c r="I13129" i="3" l="1"/>
  <c r="H80" i="3"/>
  <c r="G8624" i="1"/>
  <c r="I8623" i="1"/>
  <c r="I13130" i="3" l="1"/>
  <c r="H81" i="3"/>
  <c r="G8625" i="1"/>
  <c r="I8624" i="1"/>
  <c r="I13131" i="3" l="1"/>
  <c r="H82" i="3"/>
  <c r="G8626" i="1"/>
  <c r="I8625" i="1"/>
  <c r="I13132" i="3" l="1"/>
  <c r="H83" i="3"/>
  <c r="G8627" i="1"/>
  <c r="I8626" i="1"/>
  <c r="I13133" i="3" l="1"/>
  <c r="H84" i="3"/>
  <c r="G8628" i="1"/>
  <c r="I8627" i="1"/>
  <c r="I13134" i="3" l="1"/>
  <c r="H85" i="3"/>
  <c r="G8629" i="1"/>
  <c r="I8628" i="1"/>
  <c r="I13135" i="3" l="1"/>
  <c r="H86" i="3"/>
  <c r="G8630" i="1"/>
  <c r="I8629" i="1"/>
  <c r="I13136" i="3" l="1"/>
  <c r="H87" i="3"/>
  <c r="G8631" i="1"/>
  <c r="I8630" i="1"/>
  <c r="I13137" i="3" l="1"/>
  <c r="H88" i="3"/>
  <c r="G8632" i="1"/>
  <c r="I8631" i="1"/>
  <c r="I13138" i="3" l="1"/>
  <c r="H89" i="3"/>
  <c r="G8633" i="1"/>
  <c r="I8632" i="1"/>
  <c r="I13139" i="3" l="1"/>
  <c r="H90" i="3"/>
  <c r="G8634" i="1"/>
  <c r="I8633" i="1"/>
  <c r="I13140" i="3" l="1"/>
  <c r="H91" i="3"/>
  <c r="G8635" i="1"/>
  <c r="I8634" i="1"/>
  <c r="I13141" i="3" l="1"/>
  <c r="H92" i="3"/>
  <c r="G8636" i="1"/>
  <c r="I8635" i="1"/>
  <c r="I13142" i="3" l="1"/>
  <c r="H93" i="3"/>
  <c r="G8637" i="1"/>
  <c r="I8636" i="1"/>
  <c r="I13143" i="3" l="1"/>
  <c r="H94" i="3"/>
  <c r="G8638" i="1"/>
  <c r="I8637" i="1"/>
  <c r="I13144" i="3" l="1"/>
  <c r="H95" i="3"/>
  <c r="G8639" i="1"/>
  <c r="I8638" i="1"/>
  <c r="I13145" i="3" l="1"/>
  <c r="H96" i="3"/>
  <c r="G8640" i="1"/>
  <c r="I8639" i="1"/>
  <c r="I13146" i="3" l="1"/>
  <c r="H97" i="3"/>
  <c r="G8641" i="1"/>
  <c r="I8640" i="1"/>
  <c r="I13147" i="3" l="1"/>
  <c r="H98" i="3"/>
  <c r="G8642" i="1"/>
  <c r="I8641" i="1"/>
  <c r="I13148" i="3" l="1"/>
  <c r="H99" i="3"/>
  <c r="G8643" i="1"/>
  <c r="I8642" i="1"/>
  <c r="I13149" i="3" l="1"/>
  <c r="H100" i="3"/>
  <c r="G8644" i="1"/>
  <c r="I8643" i="1"/>
  <c r="I13150" i="3" l="1"/>
  <c r="H101" i="3"/>
  <c r="G8645" i="1"/>
  <c r="I8644" i="1"/>
  <c r="I13151" i="3" l="1"/>
  <c r="H102" i="3"/>
  <c r="G8646" i="1"/>
  <c r="I8645" i="1"/>
  <c r="I13152" i="3" l="1"/>
  <c r="H103" i="3"/>
  <c r="G8647" i="1"/>
  <c r="I8646" i="1"/>
  <c r="I13153" i="3" l="1"/>
  <c r="H104" i="3"/>
  <c r="G8648" i="1"/>
  <c r="I8647" i="1"/>
  <c r="I13154" i="3" l="1"/>
  <c r="H105" i="3"/>
  <c r="G8649" i="1"/>
  <c r="I8648" i="1"/>
  <c r="I13155" i="3" l="1"/>
  <c r="H106" i="3"/>
  <c r="G8650" i="1"/>
  <c r="I8649" i="1"/>
  <c r="I13156" i="3" l="1"/>
  <c r="H107" i="3"/>
  <c r="G8651" i="1"/>
  <c r="I8650" i="1"/>
  <c r="I13157" i="3" l="1"/>
  <c r="H108" i="3"/>
  <c r="G8652" i="1"/>
  <c r="I8651" i="1"/>
  <c r="I13158" i="3" l="1"/>
  <c r="H109" i="3"/>
  <c r="G8653" i="1"/>
  <c r="I8652" i="1"/>
  <c r="I13159" i="3" l="1"/>
  <c r="H110" i="3"/>
  <c r="G8654" i="1"/>
  <c r="I8653" i="1"/>
  <c r="I13160" i="3" l="1"/>
  <c r="H111" i="3"/>
  <c r="G8655" i="1"/>
  <c r="I8654" i="1"/>
  <c r="I13161" i="3" l="1"/>
  <c r="H112" i="3"/>
  <c r="G8656" i="1"/>
  <c r="I8655" i="1"/>
  <c r="I13162" i="3" l="1"/>
  <c r="H113" i="3"/>
  <c r="G8657" i="1"/>
  <c r="I8656" i="1"/>
  <c r="I13163" i="3" l="1"/>
  <c r="H114" i="3"/>
  <c r="G8658" i="1"/>
  <c r="I8657" i="1"/>
  <c r="I13164" i="3" l="1"/>
  <c r="H115" i="3"/>
  <c r="G8659" i="1"/>
  <c r="I8658" i="1"/>
  <c r="I13165" i="3" l="1"/>
  <c r="H116" i="3"/>
  <c r="G8660" i="1"/>
  <c r="I8659" i="1"/>
  <c r="I13166" i="3" l="1"/>
  <c r="H117" i="3"/>
  <c r="G8661" i="1"/>
  <c r="I8660" i="1"/>
  <c r="I13167" i="3" l="1"/>
  <c r="H118" i="3"/>
  <c r="G8662" i="1"/>
  <c r="I8661" i="1"/>
  <c r="I13168" i="3" l="1"/>
  <c r="H119" i="3"/>
  <c r="G8663" i="1"/>
  <c r="I8662" i="1"/>
  <c r="I13169" i="3" l="1"/>
  <c r="H120" i="3"/>
  <c r="G8664" i="1"/>
  <c r="I8663" i="1"/>
  <c r="I13170" i="3" l="1"/>
  <c r="H121" i="3"/>
  <c r="G8665" i="1"/>
  <c r="I8664" i="1"/>
  <c r="I13171" i="3" l="1"/>
  <c r="H122" i="3"/>
  <c r="G8666" i="1"/>
  <c r="I8665" i="1"/>
  <c r="I13172" i="3" l="1"/>
  <c r="H123" i="3"/>
  <c r="G8667" i="1"/>
  <c r="I8666" i="1"/>
  <c r="I13173" i="3" l="1"/>
  <c r="H124" i="3"/>
  <c r="G8668" i="1"/>
  <c r="I8667" i="1"/>
  <c r="I13174" i="3" l="1"/>
  <c r="H125" i="3"/>
  <c r="G8669" i="1"/>
  <c r="I8668" i="1"/>
  <c r="I13175" i="3" l="1"/>
  <c r="H126" i="3"/>
  <c r="G8670" i="1"/>
  <c r="I8669" i="1"/>
  <c r="I13176" i="3" l="1"/>
  <c r="H127" i="3"/>
  <c r="G8671" i="1"/>
  <c r="I8670" i="1"/>
  <c r="I13177" i="3" l="1"/>
  <c r="H128" i="3"/>
  <c r="G8672" i="1"/>
  <c r="I8671" i="1"/>
  <c r="I13178" i="3" l="1"/>
  <c r="H129" i="3"/>
  <c r="G8673" i="1"/>
  <c r="I8672" i="1"/>
  <c r="I13179" i="3" l="1"/>
  <c r="H130" i="3"/>
  <c r="G8674" i="1"/>
  <c r="I8673" i="1"/>
  <c r="I13180" i="3" l="1"/>
  <c r="H131" i="3"/>
  <c r="G8675" i="1"/>
  <c r="I8674" i="1"/>
  <c r="I13181" i="3" l="1"/>
  <c r="H132" i="3"/>
  <c r="G8676" i="1"/>
  <c r="I8675" i="1"/>
  <c r="I13182" i="3" l="1"/>
  <c r="H133" i="3"/>
  <c r="G8677" i="1"/>
  <c r="I8676" i="1"/>
  <c r="I13183" i="3" l="1"/>
  <c r="H134" i="3"/>
  <c r="G8678" i="1"/>
  <c r="I8677" i="1"/>
  <c r="I13184" i="3" l="1"/>
  <c r="H135" i="3"/>
  <c r="G8679" i="1"/>
  <c r="I8678" i="1"/>
  <c r="I13185" i="3" l="1"/>
  <c r="H136" i="3"/>
  <c r="G8680" i="1"/>
  <c r="I8679" i="1"/>
  <c r="I13186" i="3" l="1"/>
  <c r="H137" i="3"/>
  <c r="G8681" i="1"/>
  <c r="I8680" i="1"/>
  <c r="I13187" i="3" l="1"/>
  <c r="H138" i="3"/>
  <c r="G8682" i="1"/>
  <c r="I8681" i="1"/>
  <c r="I13188" i="3" l="1"/>
  <c r="H139" i="3"/>
  <c r="G8683" i="1"/>
  <c r="I8682" i="1"/>
  <c r="I13189" i="3" l="1"/>
  <c r="H140" i="3"/>
  <c r="G8684" i="1"/>
  <c r="I8683" i="1"/>
  <c r="I13190" i="3" l="1"/>
  <c r="H141" i="3"/>
  <c r="G8685" i="1"/>
  <c r="I8684" i="1"/>
  <c r="I13191" i="3" l="1"/>
  <c r="H142" i="3"/>
  <c r="G8686" i="1"/>
  <c r="I8685" i="1"/>
  <c r="I13192" i="3" l="1"/>
  <c r="H143" i="3"/>
  <c r="G8687" i="1"/>
  <c r="I8686" i="1"/>
  <c r="I13193" i="3" l="1"/>
  <c r="H144" i="3"/>
  <c r="G8688" i="1"/>
  <c r="I8687" i="1"/>
  <c r="I13194" i="3" l="1"/>
  <c r="H145" i="3"/>
  <c r="G8689" i="1"/>
  <c r="I8688" i="1"/>
  <c r="I13195" i="3" l="1"/>
  <c r="H146" i="3"/>
  <c r="G8690" i="1"/>
  <c r="I8689" i="1"/>
  <c r="I13196" i="3" l="1"/>
  <c r="H147" i="3"/>
  <c r="G8691" i="1"/>
  <c r="I8690" i="1"/>
  <c r="I13197" i="3" l="1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H17439" i="3" s="1"/>
  <c r="H17440" i="3" s="1"/>
  <c r="H17441" i="3" s="1"/>
  <c r="H17442" i="3" s="1"/>
  <c r="H17443" i="3" s="1"/>
  <c r="H17444" i="3" s="1"/>
  <c r="H17445" i="3" s="1"/>
  <c r="H17446" i="3" s="1"/>
  <c r="H17447" i="3" s="1"/>
  <c r="H17448" i="3" s="1"/>
  <c r="H17449" i="3" s="1"/>
  <c r="H17450" i="3" s="1"/>
  <c r="H17451" i="3" s="1"/>
  <c r="H17452" i="3" s="1"/>
  <c r="H17453" i="3" s="1"/>
  <c r="H17454" i="3" s="1"/>
  <c r="H17455" i="3" s="1"/>
  <c r="H17456" i="3" s="1"/>
  <c r="H17457" i="3" s="1"/>
  <c r="H17458" i="3" s="1"/>
  <c r="H17459" i="3" s="1"/>
  <c r="H17460" i="3" s="1"/>
  <c r="H17461" i="3" s="1"/>
  <c r="H17462" i="3" s="1"/>
  <c r="H17463" i="3" s="1"/>
  <c r="H17464" i="3" s="1"/>
  <c r="H17465" i="3" s="1"/>
  <c r="H17466" i="3" s="1"/>
  <c r="H17467" i="3" s="1"/>
  <c r="H17468" i="3" s="1"/>
  <c r="H17469" i="3" s="1"/>
  <c r="H17470" i="3" s="1"/>
  <c r="H17471" i="3" s="1"/>
  <c r="H17472" i="3" s="1"/>
  <c r="H17473" i="3" s="1"/>
  <c r="H17474" i="3" s="1"/>
  <c r="H17475" i="3" s="1"/>
  <c r="H17476" i="3" s="1"/>
  <c r="H17477" i="3" s="1"/>
  <c r="H17478" i="3" s="1"/>
  <c r="H17479" i="3" s="1"/>
  <c r="H17480" i="3" s="1"/>
  <c r="H17481" i="3" s="1"/>
  <c r="H17482" i="3" s="1"/>
  <c r="H17483" i="3" s="1"/>
  <c r="H17484" i="3" s="1"/>
  <c r="H17485" i="3" s="1"/>
  <c r="H17486" i="3" s="1"/>
  <c r="H17487" i="3" s="1"/>
  <c r="H17488" i="3" s="1"/>
  <c r="H17489" i="3" s="1"/>
  <c r="H17490" i="3" s="1"/>
  <c r="H17491" i="3" s="1"/>
  <c r="H17492" i="3" s="1"/>
  <c r="H17493" i="3" s="1"/>
  <c r="H17494" i="3" s="1"/>
  <c r="H17495" i="3" s="1"/>
  <c r="H17496" i="3" s="1"/>
  <c r="H17497" i="3" s="1"/>
  <c r="H17498" i="3" s="1"/>
  <c r="H17499" i="3" s="1"/>
  <c r="H17500" i="3" s="1"/>
  <c r="H17501" i="3" s="1"/>
  <c r="H17502" i="3" s="1"/>
  <c r="H17503" i="3" s="1"/>
  <c r="H17504" i="3" s="1"/>
  <c r="H17505" i="3" s="1"/>
  <c r="H17506" i="3" s="1"/>
  <c r="H17507" i="3" s="1"/>
  <c r="H17508" i="3" s="1"/>
  <c r="H17509" i="3" s="1"/>
  <c r="H17510" i="3" s="1"/>
  <c r="H17511" i="3" s="1"/>
  <c r="H17512" i="3" s="1"/>
  <c r="H17513" i="3" s="1"/>
  <c r="H17514" i="3" s="1"/>
  <c r="H17515" i="3" s="1"/>
  <c r="H17516" i="3" s="1"/>
  <c r="H17517" i="3" s="1"/>
  <c r="H17518" i="3" s="1"/>
  <c r="H17519" i="3" s="1"/>
  <c r="H17520" i="3" s="1"/>
  <c r="H17521" i="3" s="1"/>
  <c r="H17522" i="3" s="1"/>
  <c r="H17523" i="3" s="1"/>
  <c r="H17524" i="3" s="1"/>
  <c r="H17525" i="3" s="1"/>
  <c r="H17526" i="3" s="1"/>
  <c r="H17527" i="3" s="1"/>
  <c r="H17528" i="3" s="1"/>
  <c r="H17529" i="3" s="1"/>
  <c r="H17530" i="3" s="1"/>
  <c r="H17531" i="3" s="1"/>
  <c r="H17532" i="3" s="1"/>
  <c r="H17533" i="3" s="1"/>
  <c r="H17534" i="3" s="1"/>
  <c r="H17535" i="3" s="1"/>
  <c r="H17536" i="3" s="1"/>
  <c r="H17537" i="3" s="1"/>
  <c r="H17538" i="3" s="1"/>
  <c r="H17539" i="3" s="1"/>
  <c r="H17540" i="3" s="1"/>
  <c r="H17541" i="3" s="1"/>
  <c r="H17542" i="3" s="1"/>
  <c r="H17543" i="3" s="1"/>
  <c r="H17544" i="3" s="1"/>
  <c r="H17545" i="3" s="1"/>
  <c r="H17546" i="3" s="1"/>
  <c r="H17547" i="3" s="1"/>
  <c r="H17548" i="3" s="1"/>
  <c r="H17549" i="3" s="1"/>
  <c r="H17550" i="3" s="1"/>
  <c r="H17551" i="3" s="1"/>
  <c r="H17552" i="3" s="1"/>
  <c r="H17553" i="3" s="1"/>
  <c r="H17554" i="3" s="1"/>
  <c r="H17555" i="3" s="1"/>
  <c r="H17556" i="3" s="1"/>
  <c r="H17557" i="3" s="1"/>
  <c r="H17558" i="3" s="1"/>
  <c r="H17559" i="3" s="1"/>
  <c r="H17560" i="3" s="1"/>
  <c r="H17561" i="3" s="1"/>
  <c r="H17562" i="3" s="1"/>
  <c r="H17563" i="3" s="1"/>
  <c r="H17564" i="3" s="1"/>
  <c r="H17565" i="3" s="1"/>
  <c r="H17566" i="3" s="1"/>
  <c r="H17567" i="3" s="1"/>
  <c r="H17568" i="3" s="1"/>
  <c r="H17569" i="3" s="1"/>
  <c r="H17570" i="3" s="1"/>
  <c r="H17571" i="3" s="1"/>
  <c r="H17572" i="3" s="1"/>
  <c r="H17573" i="3" s="1"/>
  <c r="H17574" i="3" s="1"/>
  <c r="H17575" i="3" s="1"/>
  <c r="H17576" i="3" s="1"/>
  <c r="H17577" i="3" s="1"/>
  <c r="H17578" i="3" s="1"/>
  <c r="H17579" i="3" s="1"/>
  <c r="H17580" i="3" s="1"/>
  <c r="H17581" i="3" s="1"/>
  <c r="H17582" i="3" s="1"/>
  <c r="H17583" i="3" s="1"/>
  <c r="H17584" i="3" s="1"/>
  <c r="H17585" i="3" s="1"/>
  <c r="H17586" i="3" s="1"/>
  <c r="H17587" i="3" s="1"/>
  <c r="H17588" i="3" s="1"/>
  <c r="H17589" i="3" s="1"/>
  <c r="H17590" i="3" s="1"/>
  <c r="H17591" i="3" s="1"/>
  <c r="H17592" i="3" s="1"/>
  <c r="H17593" i="3" s="1"/>
  <c r="H17594" i="3" s="1"/>
  <c r="H17595" i="3" s="1"/>
  <c r="H17596" i="3" s="1"/>
  <c r="H17597" i="3" s="1"/>
  <c r="H17598" i="3" s="1"/>
  <c r="H17599" i="3" s="1"/>
  <c r="H17600" i="3" s="1"/>
  <c r="H17601" i="3" s="1"/>
  <c r="H17602" i="3" s="1"/>
  <c r="H17603" i="3" s="1"/>
  <c r="H17604" i="3" s="1"/>
  <c r="H17605" i="3" s="1"/>
  <c r="H17606" i="3" s="1"/>
  <c r="H17607" i="3" s="1"/>
  <c r="H17608" i="3" s="1"/>
  <c r="H17609" i="3" s="1"/>
  <c r="H17610" i="3" s="1"/>
  <c r="H17611" i="3" s="1"/>
  <c r="H17612" i="3" s="1"/>
  <c r="H17613" i="3" s="1"/>
  <c r="H17614" i="3" s="1"/>
  <c r="H17615" i="3" s="1"/>
  <c r="H17616" i="3" s="1"/>
  <c r="H17617" i="3" s="1"/>
  <c r="H17618" i="3" s="1"/>
  <c r="H17619" i="3" s="1"/>
  <c r="H17620" i="3" s="1"/>
  <c r="H17621" i="3" s="1"/>
  <c r="H17622" i="3" s="1"/>
  <c r="H17623" i="3" s="1"/>
  <c r="H17624" i="3" s="1"/>
  <c r="H17625" i="3" s="1"/>
  <c r="H17626" i="3" s="1"/>
  <c r="H17627" i="3" s="1"/>
  <c r="H17628" i="3" s="1"/>
  <c r="H17629" i="3" s="1"/>
  <c r="H17630" i="3" s="1"/>
  <c r="H17631" i="3" s="1"/>
  <c r="H17632" i="3" s="1"/>
  <c r="H17633" i="3" s="1"/>
  <c r="H17634" i="3" s="1"/>
  <c r="H17635" i="3" s="1"/>
  <c r="H17636" i="3" s="1"/>
  <c r="H17637" i="3" s="1"/>
  <c r="H17638" i="3" s="1"/>
  <c r="H17639" i="3" s="1"/>
  <c r="H17640" i="3" s="1"/>
  <c r="H17641" i="3" s="1"/>
  <c r="H17642" i="3" s="1"/>
  <c r="H17643" i="3" s="1"/>
  <c r="H17644" i="3" s="1"/>
  <c r="H17645" i="3" s="1"/>
  <c r="H17646" i="3" s="1"/>
  <c r="H17647" i="3" s="1"/>
  <c r="H17648" i="3" s="1"/>
  <c r="H17649" i="3" s="1"/>
  <c r="H17650" i="3" s="1"/>
  <c r="H17651" i="3" s="1"/>
  <c r="H17652" i="3" s="1"/>
  <c r="H17653" i="3" s="1"/>
  <c r="H17654" i="3" s="1"/>
  <c r="H17655" i="3" s="1"/>
  <c r="H17656" i="3" s="1"/>
  <c r="H17657" i="3" s="1"/>
  <c r="H17658" i="3" s="1"/>
  <c r="H17659" i="3" s="1"/>
  <c r="H17660" i="3" s="1"/>
  <c r="H17661" i="3" s="1"/>
  <c r="H17662" i="3" s="1"/>
  <c r="H17663" i="3" s="1"/>
  <c r="H17664" i="3" s="1"/>
  <c r="H17665" i="3" s="1"/>
  <c r="H17666" i="3" s="1"/>
  <c r="H17667" i="3" s="1"/>
  <c r="H17668" i="3" s="1"/>
  <c r="H17669" i="3" s="1"/>
  <c r="H17670" i="3" s="1"/>
  <c r="H17671" i="3" s="1"/>
  <c r="H17672" i="3" s="1"/>
  <c r="H17673" i="3" s="1"/>
  <c r="H17674" i="3" s="1"/>
  <c r="H17675" i="3" s="1"/>
  <c r="H17676" i="3" s="1"/>
  <c r="H17677" i="3" s="1"/>
  <c r="H17678" i="3" s="1"/>
  <c r="H17679" i="3" s="1"/>
  <c r="H17680" i="3" s="1"/>
  <c r="H17681" i="3" s="1"/>
  <c r="H17682" i="3" s="1"/>
  <c r="H17683" i="3" s="1"/>
  <c r="H17684" i="3" s="1"/>
  <c r="H17685" i="3" s="1"/>
  <c r="H17686" i="3" s="1"/>
  <c r="H17687" i="3" s="1"/>
  <c r="H17688" i="3" s="1"/>
  <c r="H17689" i="3" s="1"/>
  <c r="H17690" i="3" s="1"/>
  <c r="H17691" i="3" s="1"/>
  <c r="H17692" i="3" s="1"/>
  <c r="H17693" i="3" s="1"/>
  <c r="H17694" i="3" s="1"/>
  <c r="H17695" i="3" s="1"/>
  <c r="H17696" i="3" s="1"/>
  <c r="H17697" i="3" s="1"/>
  <c r="H17698" i="3" s="1"/>
  <c r="H17699" i="3" s="1"/>
  <c r="H17700" i="3" s="1"/>
  <c r="H17701" i="3" s="1"/>
  <c r="H17702" i="3" s="1"/>
  <c r="H17703" i="3" s="1"/>
  <c r="H17704" i="3" s="1"/>
  <c r="H17705" i="3" s="1"/>
  <c r="H17706" i="3" s="1"/>
  <c r="H17707" i="3" s="1"/>
  <c r="H17708" i="3" s="1"/>
  <c r="H17709" i="3" s="1"/>
  <c r="H17710" i="3" s="1"/>
  <c r="H17711" i="3" s="1"/>
  <c r="H17712" i="3" s="1"/>
  <c r="H17713" i="3" s="1"/>
  <c r="H17714" i="3" s="1"/>
  <c r="H17715" i="3" s="1"/>
  <c r="H17716" i="3" s="1"/>
  <c r="H17717" i="3" s="1"/>
  <c r="H17718" i="3" s="1"/>
  <c r="H17719" i="3" s="1"/>
  <c r="H17720" i="3" s="1"/>
  <c r="H17721" i="3" s="1"/>
  <c r="H17722" i="3" s="1"/>
  <c r="H17723" i="3" s="1"/>
  <c r="H17724" i="3" s="1"/>
  <c r="H17725" i="3" s="1"/>
  <c r="H17726" i="3" s="1"/>
  <c r="H17727" i="3" s="1"/>
  <c r="H17728" i="3" s="1"/>
  <c r="H17729" i="3" s="1"/>
  <c r="H17730" i="3" s="1"/>
  <c r="H17731" i="3" s="1"/>
  <c r="H17732" i="3" s="1"/>
  <c r="H17733" i="3" s="1"/>
  <c r="H17734" i="3" s="1"/>
  <c r="H17735" i="3" s="1"/>
  <c r="H17736" i="3" s="1"/>
  <c r="H17737" i="3" s="1"/>
  <c r="H17738" i="3" s="1"/>
  <c r="H17739" i="3" s="1"/>
  <c r="H17740" i="3" s="1"/>
  <c r="H17741" i="3" s="1"/>
  <c r="H17742" i="3" s="1"/>
  <c r="H17743" i="3" s="1"/>
  <c r="H17744" i="3" s="1"/>
  <c r="H17745" i="3" s="1"/>
  <c r="H17746" i="3" s="1"/>
  <c r="H17747" i="3" s="1"/>
  <c r="H17748" i="3" s="1"/>
  <c r="H17749" i="3" s="1"/>
  <c r="H17750" i="3" s="1"/>
  <c r="H17751" i="3" s="1"/>
  <c r="H17752" i="3" s="1"/>
  <c r="H17753" i="3" s="1"/>
  <c r="H17754" i="3" s="1"/>
  <c r="H17755" i="3" s="1"/>
  <c r="H17756" i="3" s="1"/>
  <c r="H17757" i="3" s="1"/>
  <c r="H17758" i="3" s="1"/>
  <c r="H17759" i="3" s="1"/>
  <c r="H17760" i="3" s="1"/>
  <c r="H17761" i="3" s="1"/>
  <c r="H17762" i="3" s="1"/>
  <c r="H17763" i="3" s="1"/>
  <c r="H17764" i="3" s="1"/>
  <c r="H17765" i="3" s="1"/>
  <c r="H17766" i="3" s="1"/>
  <c r="H17767" i="3" s="1"/>
  <c r="H17768" i="3" s="1"/>
  <c r="H17769" i="3" s="1"/>
  <c r="H17770" i="3" s="1"/>
  <c r="H17771" i="3" s="1"/>
  <c r="H17772" i="3" s="1"/>
  <c r="H17773" i="3" s="1"/>
  <c r="H17774" i="3" s="1"/>
  <c r="H17775" i="3" s="1"/>
  <c r="H17776" i="3" s="1"/>
  <c r="H17777" i="3" s="1"/>
  <c r="H17778" i="3" s="1"/>
  <c r="H17779" i="3" s="1"/>
  <c r="H17780" i="3" s="1"/>
  <c r="H17781" i="3" s="1"/>
  <c r="H17782" i="3" s="1"/>
  <c r="H17783" i="3" s="1"/>
  <c r="H17784" i="3" s="1"/>
  <c r="H17785" i="3" s="1"/>
  <c r="H17786" i="3" s="1"/>
  <c r="H17787" i="3" s="1"/>
  <c r="H17788" i="3" s="1"/>
  <c r="H17789" i="3" s="1"/>
  <c r="H17790" i="3" s="1"/>
  <c r="H17791" i="3" s="1"/>
  <c r="H17792" i="3" s="1"/>
  <c r="H17793" i="3" s="1"/>
  <c r="H17794" i="3" s="1"/>
  <c r="H17795" i="3" s="1"/>
  <c r="H17796" i="3" s="1"/>
  <c r="H17797" i="3" s="1"/>
  <c r="H17798" i="3" s="1"/>
  <c r="H17799" i="3" s="1"/>
  <c r="H17800" i="3" s="1"/>
  <c r="H17801" i="3" s="1"/>
  <c r="H17802" i="3" s="1"/>
  <c r="H17803" i="3" s="1"/>
  <c r="H17804" i="3" s="1"/>
  <c r="H17805" i="3" s="1"/>
  <c r="H17806" i="3" s="1"/>
  <c r="H17807" i="3" s="1"/>
  <c r="H17808" i="3" s="1"/>
  <c r="H17809" i="3" s="1"/>
  <c r="H17810" i="3" s="1"/>
  <c r="H17811" i="3" s="1"/>
  <c r="H17812" i="3" s="1"/>
  <c r="H17813" i="3" s="1"/>
  <c r="H17814" i="3" s="1"/>
  <c r="H17815" i="3" s="1"/>
  <c r="H17816" i="3" s="1"/>
  <c r="H17817" i="3" s="1"/>
  <c r="H17818" i="3" s="1"/>
  <c r="H17819" i="3" s="1"/>
  <c r="H17820" i="3" s="1"/>
  <c r="H17821" i="3" s="1"/>
  <c r="H17822" i="3" s="1"/>
  <c r="H17823" i="3" s="1"/>
  <c r="H17824" i="3" s="1"/>
  <c r="H17825" i="3" s="1"/>
  <c r="H17826" i="3" s="1"/>
  <c r="H17827" i="3" s="1"/>
  <c r="H17828" i="3" s="1"/>
  <c r="H17829" i="3" s="1"/>
  <c r="H17830" i="3" s="1"/>
  <c r="H17831" i="3" s="1"/>
  <c r="H17832" i="3" s="1"/>
  <c r="H17833" i="3" s="1"/>
  <c r="H17834" i="3" s="1"/>
  <c r="H17835" i="3" s="1"/>
  <c r="H17836" i="3" s="1"/>
  <c r="H17837" i="3" s="1"/>
  <c r="H17838" i="3" s="1"/>
  <c r="H17839" i="3" s="1"/>
  <c r="H17840" i="3" s="1"/>
  <c r="H17841" i="3" s="1"/>
  <c r="H17842" i="3" s="1"/>
  <c r="H17843" i="3" s="1"/>
  <c r="H17844" i="3" s="1"/>
  <c r="H17845" i="3" s="1"/>
  <c r="H17846" i="3" s="1"/>
  <c r="H17847" i="3" s="1"/>
  <c r="H17848" i="3" s="1"/>
  <c r="H17849" i="3" s="1"/>
  <c r="H17850" i="3" s="1"/>
  <c r="H17851" i="3" s="1"/>
  <c r="H17852" i="3" s="1"/>
  <c r="H17853" i="3" s="1"/>
  <c r="H17854" i="3" s="1"/>
  <c r="H17855" i="3" s="1"/>
  <c r="H17856" i="3" s="1"/>
  <c r="H17857" i="3" s="1"/>
  <c r="H17858" i="3" s="1"/>
  <c r="H17859" i="3" s="1"/>
  <c r="H17860" i="3" s="1"/>
  <c r="H17861" i="3" s="1"/>
  <c r="H17862" i="3" s="1"/>
  <c r="H17863" i="3" s="1"/>
  <c r="H17864" i="3" s="1"/>
  <c r="H17865" i="3" s="1"/>
  <c r="H17866" i="3" s="1"/>
  <c r="H17867" i="3" s="1"/>
  <c r="H17868" i="3" s="1"/>
  <c r="H17869" i="3" s="1"/>
  <c r="H17870" i="3" s="1"/>
  <c r="H17871" i="3" s="1"/>
  <c r="H17872" i="3" s="1"/>
  <c r="H17873" i="3" s="1"/>
  <c r="H17874" i="3" s="1"/>
  <c r="H17875" i="3" s="1"/>
  <c r="H17876" i="3" s="1"/>
  <c r="H17877" i="3" s="1"/>
  <c r="H17878" i="3" s="1"/>
  <c r="H17879" i="3" s="1"/>
  <c r="H17880" i="3" s="1"/>
  <c r="H17881" i="3" s="1"/>
  <c r="H17882" i="3" s="1"/>
  <c r="H17883" i="3" s="1"/>
  <c r="H17884" i="3" s="1"/>
  <c r="H17885" i="3" s="1"/>
  <c r="H17886" i="3" s="1"/>
  <c r="H17887" i="3" s="1"/>
  <c r="H17888" i="3" s="1"/>
  <c r="H17889" i="3" s="1"/>
  <c r="H17890" i="3" s="1"/>
  <c r="H17891" i="3" s="1"/>
  <c r="H17892" i="3" s="1"/>
  <c r="H17893" i="3" s="1"/>
  <c r="H17894" i="3" s="1"/>
  <c r="H17895" i="3" s="1"/>
  <c r="H17896" i="3" s="1"/>
  <c r="H17897" i="3" s="1"/>
  <c r="H17898" i="3" s="1"/>
  <c r="H17899" i="3" s="1"/>
  <c r="H17900" i="3" s="1"/>
  <c r="H17901" i="3" s="1"/>
  <c r="H17902" i="3" s="1"/>
  <c r="H17903" i="3" s="1"/>
  <c r="H17904" i="3" s="1"/>
  <c r="H17905" i="3" s="1"/>
  <c r="H17906" i="3" s="1"/>
  <c r="H17907" i="3" s="1"/>
  <c r="H17908" i="3" s="1"/>
  <c r="H17909" i="3" s="1"/>
  <c r="H17910" i="3" s="1"/>
  <c r="H17911" i="3" s="1"/>
  <c r="H17912" i="3" s="1"/>
  <c r="H17913" i="3" s="1"/>
  <c r="H17914" i="3" s="1"/>
  <c r="H17915" i="3" s="1"/>
  <c r="H17916" i="3" s="1"/>
  <c r="H17917" i="3" s="1"/>
  <c r="H17918" i="3" s="1"/>
  <c r="H17919" i="3" s="1"/>
  <c r="H17920" i="3" s="1"/>
  <c r="H17921" i="3" s="1"/>
  <c r="H17922" i="3" s="1"/>
  <c r="H17923" i="3" s="1"/>
  <c r="H17924" i="3" s="1"/>
  <c r="H17925" i="3" s="1"/>
  <c r="H17926" i="3" s="1"/>
  <c r="H17927" i="3" s="1"/>
  <c r="H17928" i="3" s="1"/>
  <c r="H17929" i="3" s="1"/>
  <c r="H17930" i="3" s="1"/>
  <c r="H17931" i="3" s="1"/>
  <c r="H17932" i="3" s="1"/>
  <c r="H17933" i="3" s="1"/>
  <c r="H17934" i="3" s="1"/>
  <c r="H17935" i="3" s="1"/>
  <c r="H17936" i="3" s="1"/>
  <c r="H17937" i="3" s="1"/>
  <c r="H17938" i="3" s="1"/>
  <c r="H17939" i="3" s="1"/>
  <c r="H17940" i="3" s="1"/>
  <c r="H17941" i="3" s="1"/>
  <c r="H17942" i="3" s="1"/>
  <c r="H17943" i="3" s="1"/>
  <c r="H17944" i="3" s="1"/>
  <c r="H17945" i="3" s="1"/>
  <c r="H17946" i="3" s="1"/>
  <c r="H17947" i="3" s="1"/>
  <c r="H17948" i="3" s="1"/>
  <c r="H17949" i="3" s="1"/>
  <c r="H17950" i="3" s="1"/>
  <c r="H17951" i="3" s="1"/>
  <c r="H17952" i="3" s="1"/>
  <c r="H17953" i="3" s="1"/>
  <c r="H17954" i="3" s="1"/>
  <c r="H17955" i="3" s="1"/>
  <c r="H17956" i="3" s="1"/>
  <c r="H17957" i="3" s="1"/>
  <c r="H17958" i="3" s="1"/>
  <c r="H17959" i="3" s="1"/>
  <c r="H17960" i="3" s="1"/>
  <c r="H17961" i="3" s="1"/>
  <c r="H17962" i="3" s="1"/>
  <c r="H17963" i="3" s="1"/>
  <c r="H17964" i="3" s="1"/>
  <c r="H17965" i="3" s="1"/>
  <c r="H17966" i="3" s="1"/>
  <c r="H17967" i="3" s="1"/>
  <c r="H17968" i="3" s="1"/>
  <c r="H17969" i="3" s="1"/>
  <c r="H17970" i="3" s="1"/>
  <c r="H17971" i="3" s="1"/>
  <c r="H17972" i="3" s="1"/>
  <c r="H17973" i="3" s="1"/>
  <c r="H17974" i="3" s="1"/>
  <c r="H17975" i="3" s="1"/>
  <c r="H17976" i="3" s="1"/>
  <c r="H17977" i="3" s="1"/>
  <c r="H17978" i="3" s="1"/>
  <c r="H17979" i="3" s="1"/>
  <c r="H17980" i="3" s="1"/>
  <c r="H17981" i="3" s="1"/>
  <c r="H17982" i="3" s="1"/>
  <c r="H17983" i="3" s="1"/>
  <c r="H17984" i="3" s="1"/>
  <c r="H17985" i="3" s="1"/>
  <c r="H17986" i="3" s="1"/>
  <c r="H17987" i="3" s="1"/>
  <c r="H17988" i="3" s="1"/>
  <c r="H17989" i="3" s="1"/>
  <c r="H17990" i="3" s="1"/>
  <c r="H17991" i="3" s="1"/>
  <c r="H17992" i="3" s="1"/>
  <c r="H17993" i="3" s="1"/>
  <c r="H17994" i="3" s="1"/>
  <c r="H17995" i="3" s="1"/>
  <c r="H17996" i="3" s="1"/>
  <c r="H17997" i="3" s="1"/>
  <c r="H17998" i="3" s="1"/>
  <c r="H17999" i="3" s="1"/>
  <c r="H18000" i="3" s="1"/>
  <c r="H18001" i="3" s="1"/>
  <c r="H18002" i="3" s="1"/>
  <c r="H18003" i="3" s="1"/>
  <c r="H18004" i="3" s="1"/>
  <c r="H18005" i="3" s="1"/>
  <c r="H18006" i="3" s="1"/>
  <c r="H18007" i="3" s="1"/>
  <c r="H18008" i="3" s="1"/>
  <c r="H18009" i="3" s="1"/>
  <c r="H18010" i="3" s="1"/>
  <c r="H18011" i="3" s="1"/>
  <c r="H18012" i="3" s="1"/>
  <c r="H18013" i="3" s="1"/>
  <c r="H18014" i="3" s="1"/>
  <c r="H18015" i="3" s="1"/>
  <c r="H18016" i="3" s="1"/>
  <c r="H18017" i="3" s="1"/>
  <c r="H18018" i="3" s="1"/>
  <c r="H18019" i="3" s="1"/>
  <c r="H18020" i="3" s="1"/>
  <c r="H18021" i="3" s="1"/>
  <c r="H18022" i="3" s="1"/>
  <c r="H18023" i="3" s="1"/>
  <c r="H18024" i="3" s="1"/>
  <c r="H18025" i="3" s="1"/>
  <c r="H18026" i="3" s="1"/>
  <c r="H18027" i="3" s="1"/>
  <c r="H18028" i="3" s="1"/>
  <c r="H18029" i="3" s="1"/>
  <c r="H18030" i="3" s="1"/>
  <c r="H18031" i="3" s="1"/>
  <c r="H18032" i="3" s="1"/>
  <c r="H18033" i="3" s="1"/>
  <c r="H18034" i="3" s="1"/>
  <c r="H18035" i="3" s="1"/>
  <c r="H18036" i="3" s="1"/>
  <c r="H18037" i="3" s="1"/>
  <c r="H18038" i="3" s="1"/>
  <c r="H18039" i="3" s="1"/>
  <c r="H18040" i="3" s="1"/>
  <c r="H18041" i="3" s="1"/>
  <c r="H18042" i="3" s="1"/>
  <c r="H18043" i="3" s="1"/>
  <c r="H18044" i="3" s="1"/>
  <c r="H18045" i="3" s="1"/>
  <c r="H18046" i="3" s="1"/>
  <c r="H18047" i="3" s="1"/>
  <c r="H18048" i="3" s="1"/>
  <c r="H18049" i="3" s="1"/>
  <c r="H18050" i="3" s="1"/>
  <c r="H18051" i="3" s="1"/>
  <c r="H18052" i="3" s="1"/>
  <c r="H18053" i="3" s="1"/>
  <c r="H18054" i="3" s="1"/>
  <c r="H18055" i="3" s="1"/>
  <c r="H18056" i="3" s="1"/>
  <c r="H18057" i="3" s="1"/>
  <c r="H18058" i="3" s="1"/>
  <c r="H18059" i="3" s="1"/>
  <c r="H18060" i="3" s="1"/>
  <c r="H18061" i="3" s="1"/>
  <c r="H18062" i="3" s="1"/>
  <c r="H18063" i="3" s="1"/>
  <c r="H18064" i="3" s="1"/>
  <c r="H18065" i="3" s="1"/>
  <c r="H18066" i="3" s="1"/>
  <c r="H18067" i="3" s="1"/>
  <c r="H18068" i="3" s="1"/>
  <c r="H18069" i="3" s="1"/>
  <c r="H18070" i="3" s="1"/>
  <c r="H18071" i="3" s="1"/>
  <c r="H18072" i="3" s="1"/>
  <c r="H18073" i="3" s="1"/>
  <c r="H18074" i="3" s="1"/>
  <c r="H18075" i="3" s="1"/>
  <c r="H18076" i="3" s="1"/>
  <c r="H18077" i="3" s="1"/>
  <c r="H18078" i="3" s="1"/>
  <c r="H18079" i="3" s="1"/>
  <c r="H18080" i="3" s="1"/>
  <c r="H18081" i="3" s="1"/>
  <c r="H18082" i="3" s="1"/>
  <c r="H18083" i="3" s="1"/>
  <c r="H18084" i="3" s="1"/>
  <c r="H18085" i="3" s="1"/>
  <c r="H18086" i="3" s="1"/>
  <c r="H18087" i="3" s="1"/>
  <c r="H18088" i="3" s="1"/>
  <c r="H18089" i="3" s="1"/>
  <c r="H18090" i="3" s="1"/>
  <c r="H18091" i="3" s="1"/>
  <c r="H18092" i="3" s="1"/>
  <c r="H18093" i="3" s="1"/>
  <c r="H18094" i="3" s="1"/>
  <c r="H18095" i="3" s="1"/>
  <c r="H18096" i="3" s="1"/>
  <c r="H18097" i="3" s="1"/>
  <c r="H18098" i="3" s="1"/>
  <c r="H18099" i="3" s="1"/>
  <c r="H18100" i="3" s="1"/>
  <c r="H18101" i="3" s="1"/>
  <c r="H18102" i="3" s="1"/>
  <c r="H18103" i="3" s="1"/>
  <c r="H18104" i="3" s="1"/>
  <c r="H18105" i="3" s="1"/>
  <c r="H18106" i="3" s="1"/>
  <c r="H18107" i="3" s="1"/>
  <c r="H18108" i="3" s="1"/>
  <c r="H18109" i="3" s="1"/>
  <c r="H18110" i="3" s="1"/>
  <c r="H18111" i="3" s="1"/>
  <c r="H18112" i="3" s="1"/>
  <c r="H18113" i="3" s="1"/>
  <c r="H18114" i="3" s="1"/>
  <c r="H18115" i="3" s="1"/>
  <c r="H18116" i="3" s="1"/>
  <c r="H18117" i="3" s="1"/>
  <c r="H18118" i="3" s="1"/>
  <c r="H18119" i="3" s="1"/>
  <c r="H18120" i="3" s="1"/>
  <c r="H18121" i="3" s="1"/>
  <c r="H18122" i="3" s="1"/>
  <c r="H18123" i="3" s="1"/>
  <c r="H18124" i="3" s="1"/>
  <c r="H18125" i="3" s="1"/>
  <c r="H18126" i="3" s="1"/>
  <c r="H18127" i="3" s="1"/>
  <c r="H18128" i="3" s="1"/>
  <c r="H18129" i="3" s="1"/>
  <c r="H18130" i="3" s="1"/>
  <c r="H18131" i="3" s="1"/>
  <c r="H18132" i="3" s="1"/>
  <c r="H18133" i="3" s="1"/>
  <c r="H18134" i="3" s="1"/>
  <c r="H18135" i="3" s="1"/>
  <c r="H18136" i="3" s="1"/>
  <c r="H18137" i="3" s="1"/>
  <c r="H18138" i="3" s="1"/>
  <c r="H18139" i="3" s="1"/>
  <c r="H18140" i="3" s="1"/>
  <c r="H18141" i="3" s="1"/>
  <c r="H18142" i="3" s="1"/>
  <c r="H18143" i="3" s="1"/>
  <c r="H18144" i="3" s="1"/>
  <c r="H18145" i="3" s="1"/>
  <c r="H18146" i="3" s="1"/>
  <c r="H18147" i="3" s="1"/>
  <c r="H18148" i="3" s="1"/>
  <c r="H18149" i="3" s="1"/>
  <c r="H18150" i="3" s="1"/>
  <c r="H18151" i="3" s="1"/>
  <c r="H18152" i="3" s="1"/>
  <c r="H18153" i="3" s="1"/>
  <c r="H18154" i="3" s="1"/>
  <c r="H18155" i="3" s="1"/>
  <c r="H18156" i="3" s="1"/>
  <c r="H18157" i="3" s="1"/>
  <c r="H18158" i="3" s="1"/>
  <c r="H18159" i="3" s="1"/>
  <c r="H18160" i="3" s="1"/>
  <c r="H18161" i="3" s="1"/>
  <c r="H18162" i="3" s="1"/>
  <c r="H18163" i="3" s="1"/>
  <c r="H18164" i="3" s="1"/>
  <c r="H18165" i="3" s="1"/>
  <c r="H18166" i="3" s="1"/>
  <c r="H18167" i="3" s="1"/>
  <c r="H18168" i="3" s="1"/>
  <c r="H18169" i="3" s="1"/>
  <c r="H18170" i="3" s="1"/>
  <c r="H18171" i="3" s="1"/>
  <c r="H18172" i="3" s="1"/>
  <c r="H18173" i="3" s="1"/>
  <c r="H18174" i="3" s="1"/>
  <c r="H18175" i="3" s="1"/>
  <c r="H18176" i="3" s="1"/>
  <c r="H18177" i="3" s="1"/>
  <c r="H18178" i="3" s="1"/>
  <c r="H18179" i="3" s="1"/>
  <c r="H18180" i="3" s="1"/>
  <c r="H18181" i="3" s="1"/>
  <c r="H18182" i="3" s="1"/>
  <c r="H18183" i="3" s="1"/>
  <c r="H18184" i="3" s="1"/>
  <c r="H18185" i="3" s="1"/>
  <c r="H18186" i="3" s="1"/>
  <c r="H18187" i="3" s="1"/>
  <c r="H18188" i="3" s="1"/>
  <c r="H18189" i="3" s="1"/>
  <c r="H18190" i="3" s="1"/>
  <c r="H18191" i="3" s="1"/>
  <c r="H18192" i="3" s="1"/>
  <c r="H18193" i="3" s="1"/>
  <c r="H18194" i="3" s="1"/>
  <c r="H18195" i="3" s="1"/>
  <c r="H18196" i="3" s="1"/>
  <c r="H18197" i="3" s="1"/>
  <c r="H18198" i="3" s="1"/>
  <c r="H18199" i="3" s="1"/>
  <c r="H18200" i="3" s="1"/>
  <c r="H18201" i="3" s="1"/>
  <c r="H18202" i="3" s="1"/>
  <c r="H18203" i="3" s="1"/>
  <c r="H18204" i="3" s="1"/>
  <c r="H18205" i="3" s="1"/>
  <c r="H18206" i="3" s="1"/>
  <c r="H18207" i="3" s="1"/>
  <c r="H18208" i="3" s="1"/>
  <c r="H18209" i="3" s="1"/>
  <c r="H18210" i="3" s="1"/>
  <c r="H18211" i="3" s="1"/>
  <c r="H18212" i="3" s="1"/>
  <c r="H18213" i="3" s="1"/>
  <c r="H18214" i="3" s="1"/>
  <c r="H18215" i="3" s="1"/>
  <c r="H18216" i="3" s="1"/>
  <c r="H18217" i="3" s="1"/>
  <c r="H18218" i="3" s="1"/>
  <c r="H18219" i="3" s="1"/>
  <c r="H18220" i="3" s="1"/>
  <c r="H18221" i="3" s="1"/>
  <c r="H18222" i="3" s="1"/>
  <c r="H18223" i="3" s="1"/>
  <c r="H18224" i="3" s="1"/>
  <c r="H18225" i="3" s="1"/>
  <c r="H18226" i="3" s="1"/>
  <c r="H18227" i="3" s="1"/>
  <c r="H18228" i="3" s="1"/>
  <c r="H18229" i="3" s="1"/>
  <c r="H18230" i="3" s="1"/>
  <c r="H18231" i="3" s="1"/>
  <c r="H18232" i="3" s="1"/>
  <c r="H18233" i="3" s="1"/>
  <c r="H18234" i="3" s="1"/>
  <c r="H18235" i="3" s="1"/>
  <c r="H18236" i="3" s="1"/>
  <c r="H18237" i="3" s="1"/>
  <c r="H18238" i="3" s="1"/>
  <c r="H18239" i="3" s="1"/>
  <c r="H18240" i="3" s="1"/>
  <c r="H18241" i="3" s="1"/>
  <c r="H18242" i="3" s="1"/>
  <c r="H18243" i="3" s="1"/>
  <c r="H18244" i="3" s="1"/>
  <c r="H18245" i="3" s="1"/>
  <c r="H18246" i="3" s="1"/>
  <c r="H18247" i="3" s="1"/>
  <c r="H18248" i="3" s="1"/>
  <c r="H18249" i="3" s="1"/>
  <c r="H18250" i="3" s="1"/>
  <c r="H18251" i="3" s="1"/>
  <c r="H18252" i="3" s="1"/>
  <c r="H18253" i="3" s="1"/>
  <c r="H18254" i="3" s="1"/>
  <c r="H18255" i="3" s="1"/>
  <c r="H18256" i="3" s="1"/>
  <c r="H18257" i="3" s="1"/>
  <c r="H18258" i="3" s="1"/>
  <c r="H18259" i="3" s="1"/>
  <c r="H18260" i="3" s="1"/>
  <c r="H18261" i="3" s="1"/>
  <c r="H18262" i="3" s="1"/>
  <c r="H18263" i="3" s="1"/>
  <c r="H18264" i="3" s="1"/>
  <c r="H18265" i="3" s="1"/>
  <c r="H18266" i="3" s="1"/>
  <c r="H18267" i="3" s="1"/>
  <c r="H18268" i="3" s="1"/>
  <c r="H18269" i="3" s="1"/>
  <c r="H18270" i="3" s="1"/>
  <c r="H18271" i="3" s="1"/>
  <c r="H18272" i="3" s="1"/>
  <c r="H18273" i="3" s="1"/>
  <c r="H18274" i="3" s="1"/>
  <c r="H18275" i="3" s="1"/>
  <c r="H18276" i="3" s="1"/>
  <c r="H18277" i="3" s="1"/>
  <c r="H18278" i="3" s="1"/>
  <c r="H18279" i="3" s="1"/>
  <c r="H18280" i="3" s="1"/>
  <c r="H18281" i="3" s="1"/>
  <c r="H18282" i="3" s="1"/>
  <c r="H18283" i="3" s="1"/>
  <c r="H18284" i="3" s="1"/>
  <c r="H18285" i="3" s="1"/>
  <c r="H18286" i="3" s="1"/>
  <c r="H18287" i="3" s="1"/>
  <c r="H18288" i="3" s="1"/>
  <c r="H18289" i="3" s="1"/>
  <c r="H18290" i="3" s="1"/>
  <c r="H18291" i="3" s="1"/>
  <c r="H18292" i="3" s="1"/>
  <c r="H18293" i="3" s="1"/>
  <c r="H18294" i="3" s="1"/>
  <c r="H18295" i="3" s="1"/>
  <c r="H18296" i="3" s="1"/>
  <c r="H18297" i="3" s="1"/>
  <c r="H18298" i="3" s="1"/>
  <c r="H18299" i="3" s="1"/>
  <c r="H18300" i="3" s="1"/>
  <c r="H18301" i="3" s="1"/>
  <c r="H18302" i="3" s="1"/>
  <c r="H18303" i="3" s="1"/>
  <c r="H18304" i="3" s="1"/>
  <c r="H18305" i="3" s="1"/>
  <c r="H18306" i="3" s="1"/>
  <c r="H18307" i="3" s="1"/>
  <c r="H18308" i="3" s="1"/>
  <c r="H18309" i="3" s="1"/>
  <c r="H18310" i="3" s="1"/>
  <c r="H18311" i="3" s="1"/>
  <c r="H18312" i="3" s="1"/>
  <c r="H18313" i="3" s="1"/>
  <c r="H18314" i="3" s="1"/>
  <c r="H18315" i="3" s="1"/>
  <c r="H18316" i="3" s="1"/>
  <c r="H18317" i="3" s="1"/>
  <c r="H18318" i="3" s="1"/>
  <c r="H18319" i="3" s="1"/>
  <c r="H18320" i="3" s="1"/>
  <c r="H18321" i="3" s="1"/>
  <c r="H18322" i="3" s="1"/>
  <c r="H18323" i="3" s="1"/>
  <c r="H18324" i="3" s="1"/>
  <c r="H18325" i="3" s="1"/>
  <c r="H18326" i="3" s="1"/>
  <c r="H18327" i="3" s="1"/>
  <c r="H18328" i="3" s="1"/>
  <c r="H18329" i="3" s="1"/>
  <c r="H18330" i="3" s="1"/>
  <c r="H18331" i="3" s="1"/>
  <c r="H18332" i="3" s="1"/>
  <c r="H18333" i="3" s="1"/>
  <c r="H18334" i="3" s="1"/>
  <c r="H18335" i="3" s="1"/>
  <c r="H18336" i="3" s="1"/>
  <c r="H18337" i="3" s="1"/>
  <c r="H18338" i="3" s="1"/>
  <c r="H18339" i="3" s="1"/>
  <c r="H18340" i="3" s="1"/>
  <c r="H18341" i="3" s="1"/>
  <c r="H18342" i="3" s="1"/>
  <c r="H18343" i="3" s="1"/>
  <c r="H18344" i="3" s="1"/>
  <c r="H18345" i="3" s="1"/>
  <c r="H18346" i="3" s="1"/>
  <c r="H18347" i="3" s="1"/>
  <c r="H18348" i="3" s="1"/>
  <c r="H18349" i="3" s="1"/>
  <c r="H18350" i="3" s="1"/>
  <c r="H18351" i="3" s="1"/>
  <c r="H18352" i="3" s="1"/>
  <c r="H18353" i="3" s="1"/>
  <c r="H18354" i="3" s="1"/>
  <c r="H18355" i="3" s="1"/>
  <c r="H18356" i="3" s="1"/>
  <c r="H18357" i="3" s="1"/>
  <c r="H18358" i="3" s="1"/>
  <c r="H18359" i="3" s="1"/>
  <c r="H18360" i="3" s="1"/>
  <c r="H18361" i="3" s="1"/>
  <c r="H18362" i="3" s="1"/>
  <c r="H18363" i="3" s="1"/>
  <c r="H18364" i="3" s="1"/>
  <c r="H18365" i="3" s="1"/>
  <c r="H18366" i="3" s="1"/>
  <c r="H18367" i="3" s="1"/>
  <c r="H18368" i="3" s="1"/>
  <c r="H18369" i="3" s="1"/>
  <c r="H18370" i="3" s="1"/>
  <c r="H18371" i="3" s="1"/>
  <c r="H18372" i="3" s="1"/>
  <c r="H18373" i="3" s="1"/>
  <c r="H18374" i="3" s="1"/>
  <c r="H18375" i="3" s="1"/>
  <c r="H18376" i="3" s="1"/>
  <c r="H18377" i="3" s="1"/>
  <c r="H18378" i="3" s="1"/>
  <c r="H18379" i="3" s="1"/>
  <c r="H18380" i="3" s="1"/>
  <c r="H18381" i="3" s="1"/>
  <c r="H18382" i="3" s="1"/>
  <c r="H18383" i="3" s="1"/>
  <c r="H18384" i="3" s="1"/>
  <c r="H18385" i="3" s="1"/>
  <c r="H18386" i="3" s="1"/>
  <c r="H18387" i="3" s="1"/>
  <c r="H18388" i="3" s="1"/>
  <c r="H18389" i="3" s="1"/>
  <c r="H18390" i="3" s="1"/>
  <c r="H18391" i="3" s="1"/>
  <c r="H18392" i="3" s="1"/>
  <c r="H18393" i="3" s="1"/>
  <c r="H18394" i="3" s="1"/>
  <c r="H18395" i="3" s="1"/>
  <c r="H18396" i="3" s="1"/>
  <c r="H18397" i="3" s="1"/>
  <c r="H18398" i="3" s="1"/>
  <c r="H18399" i="3" s="1"/>
  <c r="H18400" i="3" s="1"/>
  <c r="H18401" i="3" s="1"/>
  <c r="H18402" i="3" s="1"/>
  <c r="H18403" i="3" s="1"/>
  <c r="H18404" i="3" s="1"/>
  <c r="H18405" i="3" s="1"/>
  <c r="H18406" i="3" s="1"/>
  <c r="H18407" i="3" s="1"/>
  <c r="H18408" i="3" s="1"/>
  <c r="H18409" i="3" s="1"/>
  <c r="H18410" i="3" s="1"/>
  <c r="H18411" i="3" s="1"/>
  <c r="H18412" i="3" s="1"/>
  <c r="H18413" i="3" s="1"/>
  <c r="H18414" i="3" s="1"/>
  <c r="H18415" i="3" s="1"/>
  <c r="H18416" i="3" s="1"/>
  <c r="H18417" i="3" s="1"/>
  <c r="H18418" i="3" s="1"/>
  <c r="H18419" i="3" s="1"/>
  <c r="H18420" i="3" s="1"/>
  <c r="H18421" i="3" s="1"/>
  <c r="H18422" i="3" s="1"/>
  <c r="H18423" i="3" s="1"/>
  <c r="H18424" i="3" s="1"/>
  <c r="H18425" i="3" s="1"/>
  <c r="H18426" i="3" s="1"/>
  <c r="H18427" i="3" s="1"/>
  <c r="H18428" i="3" s="1"/>
  <c r="H18429" i="3" s="1"/>
  <c r="H18430" i="3" s="1"/>
  <c r="H18431" i="3" s="1"/>
  <c r="H18432" i="3" s="1"/>
  <c r="H18433" i="3" s="1"/>
  <c r="H18434" i="3" s="1"/>
  <c r="H18435" i="3" s="1"/>
  <c r="H18436" i="3" s="1"/>
  <c r="H18437" i="3" s="1"/>
  <c r="H18438" i="3" s="1"/>
  <c r="H18439" i="3" s="1"/>
  <c r="H18440" i="3" s="1"/>
  <c r="H18441" i="3" s="1"/>
  <c r="H18442" i="3" s="1"/>
  <c r="H18443" i="3" s="1"/>
  <c r="H18444" i="3" s="1"/>
  <c r="H18445" i="3" s="1"/>
  <c r="H18446" i="3" s="1"/>
  <c r="H18447" i="3" s="1"/>
  <c r="H18448" i="3" s="1"/>
  <c r="H18449" i="3" s="1"/>
  <c r="H18450" i="3" s="1"/>
  <c r="H18451" i="3" s="1"/>
  <c r="H18452" i="3" s="1"/>
  <c r="H18453" i="3" s="1"/>
  <c r="H18454" i="3" s="1"/>
  <c r="H18455" i="3" s="1"/>
  <c r="H18456" i="3" s="1"/>
  <c r="H18457" i="3" s="1"/>
  <c r="H18458" i="3" s="1"/>
  <c r="H18459" i="3" s="1"/>
  <c r="H18460" i="3" s="1"/>
  <c r="H18461" i="3" s="1"/>
  <c r="H18462" i="3" s="1"/>
  <c r="H18463" i="3" s="1"/>
  <c r="H18464" i="3" s="1"/>
  <c r="H18465" i="3" s="1"/>
  <c r="H18466" i="3" s="1"/>
  <c r="H18467" i="3" s="1"/>
  <c r="H18468" i="3" s="1"/>
  <c r="H18469" i="3" s="1"/>
  <c r="H18470" i="3" s="1"/>
  <c r="H18471" i="3" s="1"/>
  <c r="H18472" i="3" s="1"/>
  <c r="H18473" i="3" s="1"/>
  <c r="H18474" i="3" s="1"/>
  <c r="H18475" i="3" s="1"/>
  <c r="H18476" i="3" s="1"/>
  <c r="H18477" i="3" s="1"/>
  <c r="H18478" i="3" s="1"/>
  <c r="H18479" i="3" s="1"/>
  <c r="H18480" i="3" s="1"/>
  <c r="H18481" i="3" s="1"/>
  <c r="H18482" i="3" s="1"/>
  <c r="H18483" i="3" s="1"/>
  <c r="H18484" i="3" s="1"/>
  <c r="H18485" i="3" s="1"/>
  <c r="H18486" i="3" s="1"/>
  <c r="H18487" i="3" s="1"/>
  <c r="H18488" i="3" s="1"/>
  <c r="H18489" i="3" s="1"/>
  <c r="H18490" i="3" s="1"/>
  <c r="H18491" i="3" s="1"/>
  <c r="H18492" i="3" s="1"/>
  <c r="H18493" i="3" s="1"/>
  <c r="H18494" i="3" s="1"/>
  <c r="H18495" i="3" s="1"/>
  <c r="H18496" i="3" s="1"/>
  <c r="H18497" i="3" s="1"/>
  <c r="H18498" i="3" s="1"/>
  <c r="H18499" i="3" s="1"/>
  <c r="H18500" i="3" s="1"/>
  <c r="H18501" i="3" s="1"/>
  <c r="H18502" i="3" s="1"/>
  <c r="H18503" i="3" s="1"/>
  <c r="H18504" i="3" s="1"/>
  <c r="H18505" i="3" s="1"/>
  <c r="H18506" i="3" s="1"/>
  <c r="H18507" i="3" s="1"/>
  <c r="H18508" i="3" s="1"/>
  <c r="H18509" i="3" s="1"/>
  <c r="H18510" i="3" s="1"/>
  <c r="H18511" i="3" s="1"/>
  <c r="H18512" i="3" s="1"/>
  <c r="H18513" i="3" s="1"/>
  <c r="H18514" i="3" s="1"/>
  <c r="H18515" i="3" s="1"/>
  <c r="H18516" i="3" s="1"/>
  <c r="H18517" i="3" s="1"/>
  <c r="H18518" i="3" s="1"/>
  <c r="H18519" i="3" s="1"/>
  <c r="H18520" i="3" s="1"/>
  <c r="H18521" i="3" s="1"/>
  <c r="H18522" i="3" s="1"/>
  <c r="H18523" i="3" s="1"/>
  <c r="H18524" i="3" s="1"/>
  <c r="H18525" i="3" s="1"/>
  <c r="H18526" i="3" s="1"/>
  <c r="H18527" i="3" s="1"/>
  <c r="H18528" i="3" s="1"/>
  <c r="H18529" i="3" s="1"/>
  <c r="H18530" i="3" s="1"/>
  <c r="H18531" i="3" s="1"/>
  <c r="H18532" i="3" s="1"/>
  <c r="H18533" i="3" s="1"/>
  <c r="H18534" i="3" s="1"/>
  <c r="H18535" i="3" s="1"/>
  <c r="H18536" i="3" s="1"/>
  <c r="H18537" i="3" s="1"/>
  <c r="H18538" i="3" s="1"/>
  <c r="H18539" i="3" s="1"/>
  <c r="H18540" i="3" s="1"/>
  <c r="H18541" i="3" s="1"/>
  <c r="H18542" i="3" s="1"/>
  <c r="H18543" i="3" s="1"/>
  <c r="H18544" i="3" s="1"/>
  <c r="H18545" i="3" s="1"/>
  <c r="H18546" i="3" s="1"/>
  <c r="H18547" i="3" s="1"/>
  <c r="H18548" i="3" s="1"/>
  <c r="H18549" i="3" s="1"/>
  <c r="H18550" i="3" s="1"/>
  <c r="H18551" i="3" s="1"/>
  <c r="H18552" i="3" s="1"/>
  <c r="H18553" i="3" s="1"/>
  <c r="H18554" i="3" s="1"/>
  <c r="H18555" i="3" s="1"/>
  <c r="H18556" i="3" s="1"/>
  <c r="H18557" i="3" s="1"/>
  <c r="H18558" i="3" s="1"/>
  <c r="H18559" i="3" s="1"/>
  <c r="H18560" i="3" s="1"/>
  <c r="H18561" i="3" s="1"/>
  <c r="H18562" i="3" s="1"/>
  <c r="H18563" i="3" s="1"/>
  <c r="H18564" i="3" s="1"/>
  <c r="H18565" i="3" s="1"/>
  <c r="H18566" i="3" s="1"/>
  <c r="H18567" i="3" s="1"/>
  <c r="H18568" i="3" s="1"/>
  <c r="H18569" i="3" s="1"/>
  <c r="H18570" i="3" s="1"/>
  <c r="H18571" i="3" s="1"/>
  <c r="H18572" i="3" s="1"/>
  <c r="H18573" i="3" s="1"/>
  <c r="H18574" i="3" s="1"/>
  <c r="H18575" i="3" s="1"/>
  <c r="H18576" i="3" s="1"/>
  <c r="H18577" i="3" s="1"/>
  <c r="H18578" i="3" s="1"/>
  <c r="H18579" i="3" s="1"/>
  <c r="H18580" i="3" s="1"/>
  <c r="H18581" i="3" s="1"/>
  <c r="H18582" i="3" s="1"/>
  <c r="H18583" i="3" s="1"/>
  <c r="H18584" i="3" s="1"/>
  <c r="H18585" i="3" s="1"/>
  <c r="H18586" i="3" s="1"/>
  <c r="H18587" i="3" s="1"/>
  <c r="H18588" i="3" s="1"/>
  <c r="H18589" i="3" s="1"/>
  <c r="H18590" i="3" s="1"/>
  <c r="H18591" i="3" s="1"/>
  <c r="H18592" i="3" s="1"/>
  <c r="H18593" i="3" s="1"/>
  <c r="H18594" i="3" s="1"/>
  <c r="H18595" i="3" s="1"/>
  <c r="H18596" i="3" s="1"/>
  <c r="H18597" i="3" s="1"/>
  <c r="H18598" i="3" s="1"/>
  <c r="H18599" i="3" s="1"/>
  <c r="H18600" i="3" s="1"/>
  <c r="H18601" i="3" s="1"/>
  <c r="H18602" i="3" s="1"/>
  <c r="H18603" i="3" s="1"/>
  <c r="H18604" i="3" s="1"/>
  <c r="H18605" i="3" s="1"/>
  <c r="H18606" i="3" s="1"/>
  <c r="H18607" i="3" s="1"/>
  <c r="H18608" i="3" s="1"/>
  <c r="H18609" i="3" s="1"/>
  <c r="H18610" i="3" s="1"/>
  <c r="H18611" i="3" s="1"/>
  <c r="H18612" i="3" s="1"/>
  <c r="H18613" i="3" s="1"/>
  <c r="H18614" i="3" s="1"/>
  <c r="H18615" i="3" s="1"/>
  <c r="H18616" i="3" s="1"/>
  <c r="H18617" i="3" s="1"/>
  <c r="H18618" i="3" s="1"/>
  <c r="H18619" i="3" s="1"/>
  <c r="H18620" i="3" s="1"/>
  <c r="H18621" i="3" s="1"/>
  <c r="H18622" i="3" s="1"/>
  <c r="H18623" i="3" s="1"/>
  <c r="H18624" i="3" s="1"/>
  <c r="H18625" i="3" s="1"/>
  <c r="H18626" i="3" s="1"/>
  <c r="H18627" i="3" s="1"/>
  <c r="H18628" i="3" s="1"/>
  <c r="H18629" i="3" s="1"/>
  <c r="H18630" i="3" s="1"/>
  <c r="H18631" i="3" s="1"/>
  <c r="H18632" i="3" s="1"/>
  <c r="H18633" i="3" s="1"/>
  <c r="H18634" i="3" s="1"/>
  <c r="H18635" i="3" s="1"/>
  <c r="H18636" i="3" s="1"/>
  <c r="H18637" i="3" s="1"/>
  <c r="H18638" i="3" s="1"/>
  <c r="H18639" i="3" s="1"/>
  <c r="H18640" i="3" s="1"/>
  <c r="H18641" i="3" s="1"/>
  <c r="H18642" i="3" s="1"/>
  <c r="H18643" i="3" s="1"/>
  <c r="H18644" i="3" s="1"/>
  <c r="H18645" i="3" s="1"/>
  <c r="H18646" i="3" s="1"/>
  <c r="H18647" i="3" s="1"/>
  <c r="H18648" i="3" s="1"/>
  <c r="H18649" i="3" s="1"/>
  <c r="H18650" i="3" s="1"/>
  <c r="H18651" i="3" s="1"/>
  <c r="H18652" i="3" s="1"/>
  <c r="H18653" i="3" s="1"/>
  <c r="H18654" i="3" s="1"/>
  <c r="H18655" i="3" s="1"/>
  <c r="H18656" i="3" s="1"/>
  <c r="H18657" i="3" s="1"/>
  <c r="H18658" i="3" s="1"/>
  <c r="H18659" i="3" s="1"/>
  <c r="H18660" i="3" s="1"/>
  <c r="H18661" i="3" s="1"/>
  <c r="H18662" i="3" s="1"/>
  <c r="H18663" i="3" s="1"/>
  <c r="H18664" i="3" s="1"/>
  <c r="H18665" i="3" s="1"/>
  <c r="H18666" i="3" s="1"/>
  <c r="H18667" i="3" s="1"/>
  <c r="H18668" i="3" s="1"/>
  <c r="H18669" i="3" s="1"/>
  <c r="H18670" i="3" s="1"/>
  <c r="H18671" i="3" s="1"/>
  <c r="H18672" i="3" s="1"/>
  <c r="H18673" i="3" s="1"/>
  <c r="H18674" i="3" s="1"/>
  <c r="H18675" i="3" s="1"/>
  <c r="H18676" i="3" s="1"/>
  <c r="H18677" i="3" s="1"/>
  <c r="H18678" i="3" s="1"/>
  <c r="H18679" i="3" s="1"/>
  <c r="H18680" i="3" s="1"/>
  <c r="H18681" i="3" s="1"/>
  <c r="H18682" i="3" s="1"/>
  <c r="H18683" i="3" s="1"/>
  <c r="H18684" i="3" s="1"/>
  <c r="H18685" i="3" s="1"/>
  <c r="H18686" i="3" s="1"/>
  <c r="H18687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H18688" i="3" l="1"/>
  <c r="I18687" i="3"/>
  <c r="H18689" i="3" l="1"/>
  <c r="I18688" i="3"/>
  <c r="H18690" i="3" l="1"/>
  <c r="I18689" i="3"/>
  <c r="H18691" i="3" l="1"/>
  <c r="I18690" i="3"/>
  <c r="H18692" i="3" l="1"/>
  <c r="I18691" i="3"/>
  <c r="H18693" i="3" l="1"/>
  <c r="I18692" i="3"/>
  <c r="H18694" i="3" l="1"/>
  <c r="I18693" i="3"/>
  <c r="H18695" i="3" l="1"/>
  <c r="I18694" i="3"/>
  <c r="H18696" i="3" l="1"/>
  <c r="I18695" i="3"/>
  <c r="H18697" i="3" l="1"/>
  <c r="I18696" i="3"/>
  <c r="H18698" i="3" l="1"/>
  <c r="I18697" i="3"/>
  <c r="H18699" i="3" l="1"/>
  <c r="I18698" i="3"/>
  <c r="H18700" i="3" l="1"/>
  <c r="I18699" i="3"/>
  <c r="H18701" i="3" l="1"/>
  <c r="I18700" i="3"/>
  <c r="H18702" i="3" l="1"/>
  <c r="I18701" i="3"/>
  <c r="H18703" i="3" l="1"/>
  <c r="I18702" i="3"/>
  <c r="H18704" i="3" l="1"/>
  <c r="I18703" i="3"/>
  <c r="H18705" i="3" l="1"/>
  <c r="I18704" i="3"/>
  <c r="H18706" i="3" l="1"/>
  <c r="I18705" i="3"/>
  <c r="H18707" i="3" l="1"/>
  <c r="I18706" i="3"/>
  <c r="H18708" i="3" l="1"/>
  <c r="I18707" i="3"/>
  <c r="H18709" i="3" l="1"/>
  <c r="I18708" i="3"/>
  <c r="H18710" i="3" l="1"/>
  <c r="I18709" i="3"/>
  <c r="H18711" i="3" l="1"/>
  <c r="I18710" i="3"/>
  <c r="H18712" i="3" l="1"/>
  <c r="I18711" i="3"/>
  <c r="H18713" i="3" l="1"/>
  <c r="I18712" i="3"/>
  <c r="H18714" i="3" l="1"/>
  <c r="I18713" i="3"/>
  <c r="H18715" i="3" l="1"/>
  <c r="I18714" i="3"/>
  <c r="H18716" i="3" l="1"/>
  <c r="I18715" i="3"/>
  <c r="H18717" i="3" l="1"/>
  <c r="I18716" i="3"/>
  <c r="H18718" i="3" l="1"/>
  <c r="I18717" i="3"/>
  <c r="H18719" i="3" l="1"/>
  <c r="I18718" i="3"/>
  <c r="H18720" i="3" l="1"/>
  <c r="I18719" i="3"/>
  <c r="H18721" i="3" l="1"/>
  <c r="I18720" i="3"/>
  <c r="H18722" i="3" l="1"/>
  <c r="I18721" i="3"/>
  <c r="H18723" i="3" l="1"/>
  <c r="I18722" i="3"/>
  <c r="H18724" i="3" l="1"/>
  <c r="I18723" i="3"/>
  <c r="H18725" i="3" l="1"/>
  <c r="I18724" i="3"/>
  <c r="H18726" i="3" l="1"/>
  <c r="I18725" i="3"/>
  <c r="H18727" i="3" l="1"/>
  <c r="I18726" i="3"/>
  <c r="H18728" i="3" l="1"/>
  <c r="I18727" i="3"/>
  <c r="H18729" i="3" l="1"/>
  <c r="I18728" i="3"/>
  <c r="H18730" i="3" l="1"/>
  <c r="I18729" i="3"/>
  <c r="H18731" i="3" l="1"/>
  <c r="I18730" i="3"/>
  <c r="H18732" i="3" l="1"/>
  <c r="I18731" i="3"/>
  <c r="H18733" i="3" l="1"/>
  <c r="I18732" i="3"/>
  <c r="H18734" i="3" l="1"/>
  <c r="I18733" i="3"/>
  <c r="H18735" i="3" l="1"/>
  <c r="I18734" i="3"/>
  <c r="H18736" i="3" l="1"/>
  <c r="I18735" i="3"/>
  <c r="H18737" i="3" l="1"/>
  <c r="I18736" i="3"/>
  <c r="H18738" i="3" l="1"/>
  <c r="I18737" i="3"/>
  <c r="H18739" i="3" l="1"/>
  <c r="I18738" i="3"/>
  <c r="H18740" i="3" l="1"/>
  <c r="I18739" i="3"/>
  <c r="H18741" i="3" l="1"/>
  <c r="I18740" i="3"/>
  <c r="H18742" i="3" l="1"/>
  <c r="I18741" i="3"/>
  <c r="H18743" i="3" l="1"/>
  <c r="I18742" i="3"/>
  <c r="H18744" i="3" l="1"/>
  <c r="I18743" i="3"/>
  <c r="H18745" i="3" l="1"/>
  <c r="I18744" i="3"/>
  <c r="H18746" i="3" l="1"/>
  <c r="I18745" i="3"/>
  <c r="H18747" i="3" l="1"/>
  <c r="I18746" i="3"/>
  <c r="H18748" i="3" l="1"/>
  <c r="I18747" i="3"/>
  <c r="H18749" i="3" l="1"/>
  <c r="I18748" i="3"/>
  <c r="H18750" i="3" l="1"/>
  <c r="I18749" i="3"/>
  <c r="I18750" i="3" l="1"/>
  <c r="H18751" i="3"/>
  <c r="H18752" i="3" s="1"/>
  <c r="H18753" i="3" s="1"/>
  <c r="H18754" i="3" s="1"/>
  <c r="H18755" i="3" s="1"/>
  <c r="H18756" i="3" s="1"/>
  <c r="H18757" i="3" s="1"/>
  <c r="H18758" i="3" s="1"/>
  <c r="H18759" i="3" s="1"/>
  <c r="H18760" i="3" s="1"/>
  <c r="H18761" i="3" s="1"/>
  <c r="H18762" i="3" s="1"/>
  <c r="H18763" i="3" s="1"/>
  <c r="H18764" i="3" s="1"/>
  <c r="H18765" i="3" s="1"/>
  <c r="H18766" i="3" s="1"/>
  <c r="H18767" i="3" s="1"/>
  <c r="H18768" i="3" s="1"/>
  <c r="H18769" i="3" s="1"/>
  <c r="H18770" i="3" s="1"/>
  <c r="H18771" i="3" s="1"/>
  <c r="H18772" i="3" s="1"/>
  <c r="H18773" i="3" s="1"/>
  <c r="H18774" i="3" s="1"/>
  <c r="H18775" i="3" s="1"/>
  <c r="H18776" i="3" s="1"/>
  <c r="H18777" i="3" s="1"/>
  <c r="H18778" i="3" s="1"/>
  <c r="H18779" i="3" s="1"/>
  <c r="H18780" i="3" s="1"/>
  <c r="H18781" i="3" s="1"/>
  <c r="H18782" i="3" s="1"/>
  <c r="H18783" i="3" s="1"/>
  <c r="H18784" i="3" s="1"/>
  <c r="H18785" i="3" s="1"/>
  <c r="H18786" i="3" s="1"/>
  <c r="H18787" i="3" s="1"/>
  <c r="H18788" i="3" s="1"/>
  <c r="H18789" i="3" s="1"/>
  <c r="H18790" i="3" s="1"/>
  <c r="H18791" i="3" s="1"/>
  <c r="H18792" i="3" s="1"/>
  <c r="H18793" i="3" s="1"/>
  <c r="H18794" i="3" s="1"/>
  <c r="H18795" i="3" s="1"/>
  <c r="H18796" i="3" s="1"/>
  <c r="H18797" i="3" s="1"/>
  <c r="H18798" i="3" s="1"/>
  <c r="H18799" i="3" s="1"/>
  <c r="H18800" i="3" s="1"/>
  <c r="H18801" i="3" s="1"/>
  <c r="H18802" i="3" s="1"/>
  <c r="H18803" i="3" s="1"/>
  <c r="H18804" i="3" s="1"/>
  <c r="H18805" i="3" s="1"/>
  <c r="H18806" i="3" s="1"/>
  <c r="H18807" i="3" s="1"/>
  <c r="H18808" i="3" s="1"/>
  <c r="H18809" i="3" s="1"/>
  <c r="H18810" i="3" s="1"/>
  <c r="H18811" i="3" s="1"/>
  <c r="H18812" i="3" s="1"/>
  <c r="H18813" i="3" s="1"/>
  <c r="H18814" i="3" s="1"/>
  <c r="H18815" i="3" s="1"/>
  <c r="H18816" i="3" s="1"/>
  <c r="H18817" i="3" s="1"/>
  <c r="H18818" i="3" s="1"/>
  <c r="H18819" i="3" s="1"/>
  <c r="H18820" i="3" s="1"/>
  <c r="H18821" i="3" s="1"/>
  <c r="H18822" i="3" s="1"/>
  <c r="H18823" i="3" s="1"/>
  <c r="H18824" i="3" s="1"/>
  <c r="H18825" i="3" s="1"/>
  <c r="H18826" i="3" s="1"/>
  <c r="H18827" i="3" s="1"/>
  <c r="H18828" i="3" s="1"/>
  <c r="H18829" i="3" s="1"/>
  <c r="H18830" i="3" s="1"/>
  <c r="H18831" i="3" s="1"/>
  <c r="H18832" i="3" s="1"/>
  <c r="H18833" i="3" s="1"/>
  <c r="H18834" i="3" s="1"/>
  <c r="H18835" i="3" s="1"/>
  <c r="H18836" i="3" s="1"/>
  <c r="H18837" i="3" s="1"/>
  <c r="H18838" i="3" s="1"/>
  <c r="H18839" i="3" s="1"/>
  <c r="H18840" i="3" s="1"/>
  <c r="H18841" i="3" s="1"/>
  <c r="H18842" i="3" s="1"/>
  <c r="H18843" i="3" s="1"/>
  <c r="H18844" i="3" s="1"/>
  <c r="H18845" i="3" s="1"/>
  <c r="H18846" i="3" s="1"/>
  <c r="H18847" i="3" s="1"/>
  <c r="H18848" i="3" s="1"/>
  <c r="H18849" i="3" s="1"/>
  <c r="H18850" i="3" s="1"/>
  <c r="H18851" i="3" s="1"/>
  <c r="H18852" i="3" s="1"/>
  <c r="H18853" i="3" s="1"/>
  <c r="H18854" i="3" s="1"/>
  <c r="H18855" i="3" s="1"/>
  <c r="H18856" i="3" s="1"/>
  <c r="H18857" i="3" s="1"/>
  <c r="H18858" i="3" s="1"/>
  <c r="H18859" i="3" s="1"/>
  <c r="H18860" i="3" s="1"/>
  <c r="H18861" i="3" s="1"/>
  <c r="H18862" i="3" s="1"/>
  <c r="H18863" i="3" s="1"/>
  <c r="H18864" i="3" s="1"/>
  <c r="H18865" i="3" s="1"/>
  <c r="H18866" i="3" s="1"/>
  <c r="H18867" i="3" s="1"/>
  <c r="H18868" i="3" s="1"/>
  <c r="H18869" i="3" s="1"/>
  <c r="H18870" i="3" s="1"/>
  <c r="H18871" i="3" s="1"/>
  <c r="H18872" i="3" s="1"/>
  <c r="H18873" i="3" s="1"/>
  <c r="H18874" i="3" s="1"/>
  <c r="H18875" i="3" s="1"/>
  <c r="H18876" i="3" s="1"/>
  <c r="H18877" i="3" s="1"/>
  <c r="H18878" i="3" s="1"/>
  <c r="H18879" i="3" s="1"/>
  <c r="H18880" i="3" s="1"/>
  <c r="H18881" i="3" s="1"/>
  <c r="H18882" i="3" s="1"/>
  <c r="H18883" i="3" s="1"/>
  <c r="H18884" i="3" s="1"/>
  <c r="H18885" i="3" s="1"/>
  <c r="H18886" i="3" s="1"/>
  <c r="H18887" i="3" s="1"/>
  <c r="H18888" i="3" s="1"/>
  <c r="H18889" i="3" s="1"/>
  <c r="H18890" i="3" s="1"/>
  <c r="H18891" i="3" s="1"/>
  <c r="H18892" i="3" s="1"/>
  <c r="H18893" i="3" s="1"/>
  <c r="H18894" i="3" s="1"/>
  <c r="H18895" i="3" s="1"/>
  <c r="H18896" i="3" s="1"/>
  <c r="H18897" i="3" s="1"/>
  <c r="H18898" i="3" s="1"/>
  <c r="H18899" i="3" s="1"/>
  <c r="H18900" i="3" s="1"/>
  <c r="H18901" i="3" s="1"/>
  <c r="H18902" i="3" s="1"/>
  <c r="H18903" i="3" s="1"/>
  <c r="H18904" i="3" s="1"/>
  <c r="H18905" i="3" s="1"/>
  <c r="H18906" i="3" s="1"/>
  <c r="H18907" i="3" s="1"/>
  <c r="H18908" i="3" s="1"/>
  <c r="H18909" i="3" s="1"/>
  <c r="H18910" i="3" s="1"/>
  <c r="H18911" i="3" s="1"/>
  <c r="H18912" i="3" s="1"/>
  <c r="H18913" i="3" s="1"/>
  <c r="H18914" i="3" s="1"/>
  <c r="H18915" i="3" s="1"/>
  <c r="H18916" i="3" s="1"/>
  <c r="H18917" i="3" s="1"/>
  <c r="H18918" i="3" s="1"/>
  <c r="H18919" i="3" s="1"/>
  <c r="H18920" i="3" s="1"/>
  <c r="H18921" i="3" s="1"/>
  <c r="H18922" i="3" s="1"/>
  <c r="H18923" i="3" s="1"/>
  <c r="H18924" i="3" s="1"/>
  <c r="H18925" i="3" s="1"/>
  <c r="H18926" i="3" s="1"/>
  <c r="H18927" i="3" s="1"/>
  <c r="H18928" i="3" s="1"/>
  <c r="H18929" i="3" l="1"/>
  <c r="H18930" i="3" s="1"/>
  <c r="H18931" i="3" s="1"/>
  <c r="H18932" i="3" s="1"/>
  <c r="H18933" i="3" s="1"/>
  <c r="H18934" i="3" s="1"/>
  <c r="H18935" i="3" s="1"/>
  <c r="H18936" i="3" s="1"/>
  <c r="H18937" i="3" s="1"/>
  <c r="H18938" i="3" s="1"/>
  <c r="H18939" i="3" s="1"/>
  <c r="H18940" i="3" s="1"/>
  <c r="H18941" i="3" s="1"/>
  <c r="H18942" i="3" s="1"/>
  <c r="H18943" i="3" s="1"/>
  <c r="H18944" i="3" s="1"/>
  <c r="H18945" i="3" s="1"/>
  <c r="H18946" i="3" s="1"/>
  <c r="H18947" i="3" s="1"/>
  <c r="H18948" i="3" s="1"/>
  <c r="H18949" i="3" s="1"/>
  <c r="H18950" i="3" s="1"/>
  <c r="H18951" i="3" s="1"/>
  <c r="H18952" i="3" s="1"/>
  <c r="H18953" i="3" s="1"/>
  <c r="H18954" i="3" s="1"/>
  <c r="H18955" i="3" s="1"/>
  <c r="H18956" i="3" s="1"/>
  <c r="H18957" i="3" s="1"/>
  <c r="H18958" i="3" s="1"/>
  <c r="H18959" i="3" s="1"/>
  <c r="H18960" i="3" s="1"/>
  <c r="H18961" i="3" s="1"/>
  <c r="H18962" i="3" s="1"/>
  <c r="H18963" i="3" s="1"/>
  <c r="H18964" i="3" s="1"/>
  <c r="H18965" i="3" s="1"/>
  <c r="H18966" i="3" s="1"/>
  <c r="H18967" i="3" s="1"/>
  <c r="H18968" i="3" s="1"/>
  <c r="H18969" i="3" s="1"/>
  <c r="H18970" i="3" s="1"/>
  <c r="H18971" i="3" s="1"/>
  <c r="H18972" i="3" s="1"/>
  <c r="H18973" i="3" s="1"/>
  <c r="H18974" i="3" s="1"/>
  <c r="H18975" i="3" s="1"/>
  <c r="H18976" i="3" s="1"/>
  <c r="H18977" i="3" s="1"/>
  <c r="H18978" i="3" s="1"/>
  <c r="H18979" i="3" s="1"/>
  <c r="H18980" i="3" s="1"/>
  <c r="H18981" i="3" s="1"/>
  <c r="H18982" i="3" s="1"/>
  <c r="H18983" i="3" s="1"/>
  <c r="H18984" i="3" s="1"/>
  <c r="H18985" i="3" s="1"/>
  <c r="H18986" i="3" s="1"/>
  <c r="H18987" i="3" s="1"/>
  <c r="H18988" i="3" s="1"/>
  <c r="H18989" i="3" s="1"/>
  <c r="H18990" i="3" s="1"/>
  <c r="H18991" i="3" s="1"/>
  <c r="H18992" i="3" s="1"/>
  <c r="H18993" i="3" s="1"/>
  <c r="H18994" i="3" s="1"/>
  <c r="H18995" i="3" s="1"/>
  <c r="H18996" i="3" s="1"/>
  <c r="H18997" i="3" s="1"/>
  <c r="H18998" i="3" s="1"/>
  <c r="H18999" i="3" s="1"/>
  <c r="H19000" i="3" s="1"/>
  <c r="H19001" i="3" s="1"/>
  <c r="H19002" i="3" s="1"/>
  <c r="H19003" i="3" s="1"/>
  <c r="H19004" i="3" s="1"/>
  <c r="H19005" i="3" s="1"/>
  <c r="H19006" i="3" s="1"/>
  <c r="H19007" i="3" s="1"/>
  <c r="H19008" i="3" s="1"/>
  <c r="H19009" i="3" s="1"/>
  <c r="H19010" i="3" s="1"/>
  <c r="H19011" i="3" s="1"/>
  <c r="H19012" i="3" s="1"/>
  <c r="H19013" i="3" s="1"/>
  <c r="H19014" i="3" s="1"/>
  <c r="H19015" i="3" s="1"/>
  <c r="H19016" i="3" s="1"/>
  <c r="H19017" i="3" s="1"/>
  <c r="H19018" i="3" s="1"/>
  <c r="H19019" i="3" s="1"/>
  <c r="H19020" i="3" s="1"/>
  <c r="H19021" i="3" s="1"/>
  <c r="H19022" i="3" s="1"/>
  <c r="H19023" i="3" s="1"/>
  <c r="H19024" i="3" s="1"/>
  <c r="H19025" i="3" s="1"/>
  <c r="H19026" i="3" s="1"/>
  <c r="H19027" i="3" s="1"/>
  <c r="H19028" i="3" s="1"/>
  <c r="H19029" i="3" s="1"/>
  <c r="H19030" i="3" s="1"/>
  <c r="H19031" i="3" s="1"/>
  <c r="H19032" i="3" s="1"/>
  <c r="H19033" i="3" s="1"/>
  <c r="H19034" i="3" s="1"/>
  <c r="H19035" i="3" s="1"/>
  <c r="H19036" i="3" s="1"/>
  <c r="H19037" i="3" s="1"/>
  <c r="H19038" i="3" s="1"/>
  <c r="H19039" i="3" s="1"/>
  <c r="H19040" i="3" s="1"/>
  <c r="H19041" i="3" s="1"/>
  <c r="H19042" i="3" s="1"/>
  <c r="H19043" i="3" s="1"/>
  <c r="H19044" i="3" s="1"/>
  <c r="H19045" i="3" s="1"/>
  <c r="H19046" i="3" s="1"/>
  <c r="H19047" i="3" s="1"/>
  <c r="H19048" i="3" s="1"/>
  <c r="H19049" i="3" s="1"/>
  <c r="H19050" i="3" s="1"/>
  <c r="H19051" i="3" s="1"/>
  <c r="H19052" i="3" s="1"/>
  <c r="H19053" i="3" s="1"/>
  <c r="H19054" i="3" s="1"/>
  <c r="H19055" i="3" s="1"/>
  <c r="H19056" i="3" s="1"/>
  <c r="H19057" i="3" s="1"/>
  <c r="H19058" i="3" s="1"/>
  <c r="H19059" i="3" s="1"/>
  <c r="H19060" i="3" s="1"/>
  <c r="H19061" i="3" s="1"/>
  <c r="H19062" i="3" s="1"/>
  <c r="H19063" i="3" s="1"/>
  <c r="H19064" i="3" s="1"/>
  <c r="H19065" i="3" s="1"/>
  <c r="H19066" i="3" s="1"/>
  <c r="H19067" i="3" s="1"/>
  <c r="H19068" i="3" s="1"/>
  <c r="H19069" i="3" s="1"/>
  <c r="H19070" i="3" s="1"/>
  <c r="H19071" i="3" s="1"/>
  <c r="H19072" i="3" s="1"/>
  <c r="H19073" i="3" s="1"/>
  <c r="H19074" i="3" s="1"/>
  <c r="H19075" i="3" s="1"/>
  <c r="H19076" i="3" s="1"/>
  <c r="H19077" i="3" s="1"/>
  <c r="H19078" i="3" s="1"/>
  <c r="H19079" i="3" s="1"/>
  <c r="H19080" i="3" s="1"/>
  <c r="H19081" i="3" s="1"/>
  <c r="H19082" i="3" s="1"/>
  <c r="H19083" i="3" s="1"/>
  <c r="H19084" i="3" s="1"/>
  <c r="H19085" i="3" s="1"/>
  <c r="H19086" i="3" s="1"/>
  <c r="H19087" i="3" s="1"/>
  <c r="H19088" i="3" s="1"/>
  <c r="H19089" i="3" s="1"/>
  <c r="H19090" i="3" s="1"/>
  <c r="H19091" i="3" s="1"/>
  <c r="H19092" i="3" s="1"/>
  <c r="H19093" i="3" s="1"/>
  <c r="H19094" i="3" s="1"/>
  <c r="H19095" i="3" s="1"/>
  <c r="H19096" i="3" s="1"/>
  <c r="H19097" i="3" s="1"/>
  <c r="H19098" i="3" s="1"/>
  <c r="H19099" i="3" s="1"/>
  <c r="H19100" i="3" s="1"/>
  <c r="H19101" i="3" s="1"/>
  <c r="H19102" i="3" s="1"/>
  <c r="H19103" i="3" s="1"/>
  <c r="H19104" i="3" s="1"/>
  <c r="H19105" i="3" s="1"/>
  <c r="H19106" i="3" s="1"/>
  <c r="H19107" i="3" s="1"/>
  <c r="H19108" i="3" s="1"/>
  <c r="H19109" i="3" s="1"/>
  <c r="H19110" i="3" s="1"/>
  <c r="H19111" i="3" s="1"/>
  <c r="H19112" i="3" s="1"/>
  <c r="H19113" i="3" s="1"/>
  <c r="H19114" i="3" s="1"/>
  <c r="H19115" i="3" s="1"/>
  <c r="H19116" i="3" s="1"/>
  <c r="H19117" i="3" s="1"/>
  <c r="H19118" i="3" s="1"/>
  <c r="H19119" i="3" s="1"/>
  <c r="H19120" i="3" s="1"/>
  <c r="H19121" i="3" s="1"/>
  <c r="H19122" i="3" s="1"/>
  <c r="H19123" i="3" s="1"/>
  <c r="H19124" i="3" s="1"/>
  <c r="H19125" i="3" s="1"/>
  <c r="H19126" i="3" s="1"/>
  <c r="H19127" i="3" s="1"/>
  <c r="H19128" i="3" s="1"/>
  <c r="H19129" i="3" s="1"/>
  <c r="H19130" i="3" s="1"/>
  <c r="H19131" i="3" s="1"/>
  <c r="H19132" i="3" s="1"/>
  <c r="H19133" i="3" s="1"/>
  <c r="H19134" i="3" s="1"/>
  <c r="H19135" i="3" s="1"/>
  <c r="H19136" i="3" s="1"/>
  <c r="H19137" i="3" s="1"/>
  <c r="H19138" i="3" s="1"/>
  <c r="H19139" i="3" s="1"/>
  <c r="H19140" i="3" s="1"/>
  <c r="H19141" i="3" s="1"/>
  <c r="H19142" i="3" s="1"/>
  <c r="H19143" i="3" s="1"/>
  <c r="H19144" i="3" s="1"/>
  <c r="H19145" i="3" s="1"/>
  <c r="H19146" i="3" s="1"/>
  <c r="H19147" i="3" s="1"/>
  <c r="H19148" i="3" s="1"/>
  <c r="H19149" i="3" s="1"/>
  <c r="H19150" i="3" s="1"/>
  <c r="H19151" i="3" s="1"/>
  <c r="H19152" i="3" s="1"/>
  <c r="H19153" i="3" s="1"/>
  <c r="H19154" i="3" s="1"/>
  <c r="H19155" i="3" s="1"/>
  <c r="H19156" i="3" s="1"/>
  <c r="H19157" i="3" s="1"/>
  <c r="H19158" i="3" s="1"/>
  <c r="H19159" i="3" s="1"/>
  <c r="H19160" i="3" s="1"/>
  <c r="H19161" i="3" s="1"/>
  <c r="H19162" i="3" s="1"/>
  <c r="H19163" i="3" s="1"/>
  <c r="H19164" i="3" s="1"/>
  <c r="H19165" i="3" s="1"/>
  <c r="H19166" i="3" s="1"/>
  <c r="H19167" i="3" s="1"/>
  <c r="H19168" i="3" s="1"/>
  <c r="H19169" i="3" s="1"/>
  <c r="H19170" i="3" s="1"/>
  <c r="H19171" i="3" s="1"/>
  <c r="H19172" i="3" s="1"/>
  <c r="H19173" i="3" s="1"/>
  <c r="H19174" i="3" s="1"/>
  <c r="H19175" i="3" s="1"/>
  <c r="H19176" i="3" s="1"/>
  <c r="H19177" i="3" s="1"/>
  <c r="H19178" i="3" s="1"/>
  <c r="H19179" i="3" s="1"/>
  <c r="H19180" i="3" s="1"/>
  <c r="H19181" i="3" s="1"/>
  <c r="H19182" i="3" s="1"/>
  <c r="H19183" i="3" s="1"/>
  <c r="H19184" i="3" s="1"/>
  <c r="H19185" i="3" s="1"/>
  <c r="H19186" i="3" s="1"/>
  <c r="H19187" i="3" s="1"/>
  <c r="H19188" i="3" s="1"/>
  <c r="H19189" i="3" s="1"/>
  <c r="H19190" i="3" s="1"/>
  <c r="H19191" i="3" s="1"/>
  <c r="H19192" i="3" s="1"/>
  <c r="H19193" i="3" s="1"/>
  <c r="H19194" i="3" s="1"/>
  <c r="H19195" i="3" s="1"/>
  <c r="H19196" i="3" s="1"/>
  <c r="H19197" i="3" s="1"/>
  <c r="H19198" i="3" s="1"/>
  <c r="H19199" i="3" s="1"/>
  <c r="H19200" i="3" s="1"/>
  <c r="H19201" i="3" s="1"/>
  <c r="H19202" i="3" s="1"/>
  <c r="H19203" i="3" s="1"/>
  <c r="H19204" i="3" s="1"/>
  <c r="H19205" i="3" s="1"/>
  <c r="H19206" i="3" s="1"/>
  <c r="H19207" i="3" s="1"/>
  <c r="H19208" i="3" s="1"/>
  <c r="H19209" i="3" s="1"/>
  <c r="H19210" i="3" s="1"/>
  <c r="H19211" i="3" s="1"/>
  <c r="H19212" i="3" s="1"/>
  <c r="H19213" i="3" s="1"/>
  <c r="H19214" i="3" s="1"/>
  <c r="H19215" i="3" s="1"/>
  <c r="H19216" i="3" s="1"/>
  <c r="H19217" i="3" s="1"/>
  <c r="H19218" i="3" s="1"/>
  <c r="H19219" i="3" s="1"/>
  <c r="H19220" i="3" s="1"/>
  <c r="H19221" i="3" s="1"/>
  <c r="H19222" i="3" s="1"/>
  <c r="H19223" i="3" s="1"/>
  <c r="H19224" i="3" s="1"/>
  <c r="H19225" i="3" s="1"/>
  <c r="H19226" i="3" s="1"/>
  <c r="H19227" i="3" s="1"/>
  <c r="H19228" i="3" s="1"/>
  <c r="H19229" i="3" s="1"/>
  <c r="H19230" i="3" s="1"/>
  <c r="H19231" i="3" s="1"/>
  <c r="H19232" i="3" s="1"/>
  <c r="H19233" i="3" s="1"/>
  <c r="H19234" i="3" s="1"/>
  <c r="H19235" i="3" s="1"/>
  <c r="H19236" i="3" s="1"/>
  <c r="H19237" i="3" s="1"/>
  <c r="H19238" i="3" s="1"/>
  <c r="H19239" i="3" s="1"/>
  <c r="H19240" i="3" s="1"/>
  <c r="H19241" i="3" s="1"/>
  <c r="H19242" i="3" s="1"/>
  <c r="H19243" i="3" s="1"/>
  <c r="H19244" i="3" s="1"/>
  <c r="H19245" i="3" s="1"/>
  <c r="H19246" i="3" s="1"/>
  <c r="H19247" i="3" s="1"/>
  <c r="H19248" i="3" s="1"/>
  <c r="H19249" i="3" s="1"/>
  <c r="H19250" i="3" s="1"/>
  <c r="H19251" i="3" s="1"/>
  <c r="H19252" i="3" s="1"/>
  <c r="H19253" i="3" s="1"/>
  <c r="H19254" i="3" s="1"/>
  <c r="H19255" i="3" s="1"/>
  <c r="H19256" i="3" s="1"/>
  <c r="H19257" i="3" s="1"/>
  <c r="H19258" i="3" s="1"/>
  <c r="H19259" i="3" s="1"/>
  <c r="H19260" i="3" s="1"/>
  <c r="H19261" i="3" s="1"/>
  <c r="H19262" i="3" s="1"/>
  <c r="H19263" i="3" s="1"/>
  <c r="H19264" i="3" s="1"/>
  <c r="H19265" i="3" s="1"/>
  <c r="H19266" i="3" s="1"/>
  <c r="H19267" i="3" s="1"/>
  <c r="H19268" i="3" s="1"/>
  <c r="H19269" i="3" s="1"/>
  <c r="H19270" i="3" s="1"/>
  <c r="H19271" i="3" s="1"/>
  <c r="H19272" i="3" s="1"/>
  <c r="H19273" i="3" s="1"/>
  <c r="H19274" i="3" s="1"/>
  <c r="H19275" i="3" s="1"/>
  <c r="H19276" i="3" s="1"/>
  <c r="H19277" i="3" s="1"/>
  <c r="H19278" i="3" s="1"/>
  <c r="H19279" i="3" l="1"/>
  <c r="H19280" i="3" s="1"/>
  <c r="H19281" i="3" s="1"/>
  <c r="H19282" i="3" s="1"/>
  <c r="H19283" i="3" s="1"/>
  <c r="H19284" i="3" s="1"/>
  <c r="H19285" i="3" s="1"/>
  <c r="H19286" i="3" s="1"/>
  <c r="H19287" i="3" s="1"/>
  <c r="H19288" i="3" s="1"/>
  <c r="H19289" i="3" s="1"/>
  <c r="H19290" i="3" s="1"/>
  <c r="H19291" i="3" s="1"/>
  <c r="H19292" i="3" s="1"/>
  <c r="H19293" i="3" s="1"/>
  <c r="H19294" i="3" s="1"/>
  <c r="H19295" i="3" s="1"/>
  <c r="H19296" i="3" s="1"/>
  <c r="H19297" i="3" s="1"/>
  <c r="H19298" i="3" s="1"/>
  <c r="H19299" i="3" s="1"/>
  <c r="H19300" i="3" s="1"/>
  <c r="H19301" i="3" s="1"/>
  <c r="H19302" i="3" s="1"/>
  <c r="H19303" i="3" s="1"/>
  <c r="H19304" i="3" s="1"/>
  <c r="H19305" i="3" s="1"/>
  <c r="H19306" i="3" s="1"/>
  <c r="H19307" i="3" s="1"/>
  <c r="H19308" i="3" s="1"/>
  <c r="H19309" i="3" s="1"/>
  <c r="H19310" i="3" s="1"/>
  <c r="H19311" i="3" s="1"/>
  <c r="H19312" i="3" s="1"/>
  <c r="H19313" i="3" s="1"/>
  <c r="H19314" i="3" s="1"/>
  <c r="H19315" i="3" s="1"/>
  <c r="H19316" i="3" s="1"/>
  <c r="H19317" i="3" s="1"/>
  <c r="H19318" i="3" s="1"/>
  <c r="H19319" i="3" s="1"/>
  <c r="H19320" i="3" s="1"/>
  <c r="H19321" i="3" s="1"/>
  <c r="H19322" i="3" s="1"/>
  <c r="H19323" i="3" s="1"/>
  <c r="H19324" i="3" s="1"/>
  <c r="H19325" i="3" s="1"/>
  <c r="H19326" i="3" s="1"/>
  <c r="H19327" i="3" s="1"/>
  <c r="H19328" i="3" s="1"/>
  <c r="H19329" i="3" s="1"/>
  <c r="H19330" i="3" s="1"/>
  <c r="H19331" i="3" s="1"/>
  <c r="H19332" i="3" s="1"/>
  <c r="H19333" i="3" s="1"/>
  <c r="H19334" i="3" s="1"/>
  <c r="H19335" i="3" s="1"/>
  <c r="H19336" i="3" s="1"/>
  <c r="H19337" i="3" s="1"/>
  <c r="H19338" i="3" s="1"/>
  <c r="H19339" i="3" s="1"/>
  <c r="H19340" i="3" s="1"/>
  <c r="H19341" i="3" s="1"/>
  <c r="H19342" i="3" s="1"/>
  <c r="H19343" i="3" s="1"/>
  <c r="H19344" i="3" s="1"/>
  <c r="H19345" i="3" s="1"/>
  <c r="H19346" i="3" s="1"/>
  <c r="H19347" i="3" s="1"/>
  <c r="H19348" i="3" s="1"/>
  <c r="H19349" i="3" s="1"/>
  <c r="H19350" i="3" s="1"/>
  <c r="H19351" i="3" s="1"/>
  <c r="H19352" i="3" s="1"/>
  <c r="H19353" i="3" s="1"/>
  <c r="H19354" i="3" s="1"/>
  <c r="H19355" i="3" s="1"/>
  <c r="H19356" i="3" s="1"/>
  <c r="H19357" i="3" s="1"/>
  <c r="H19358" i="3" s="1"/>
  <c r="H19359" i="3" s="1"/>
  <c r="H19360" i="3" s="1"/>
  <c r="H19361" i="3" s="1"/>
  <c r="H19362" i="3" s="1"/>
  <c r="H19363" i="3" s="1"/>
  <c r="H19364" i="3" s="1"/>
  <c r="H19365" i="3" s="1"/>
  <c r="H19366" i="3" s="1"/>
  <c r="H19367" i="3" s="1"/>
  <c r="H19368" i="3" s="1"/>
  <c r="H19369" i="3" s="1"/>
  <c r="H19370" i="3" s="1"/>
  <c r="H19371" i="3" s="1"/>
  <c r="H19372" i="3" s="1"/>
  <c r="H19373" i="3" s="1"/>
  <c r="H19374" i="3" s="1"/>
  <c r="H19375" i="3" s="1"/>
  <c r="H19376" i="3" s="1"/>
  <c r="H19377" i="3" s="1"/>
  <c r="H19378" i="3" s="1"/>
  <c r="H19379" i="3" s="1"/>
  <c r="H19380" i="3" s="1"/>
  <c r="H19381" i="3" s="1"/>
  <c r="H19382" i="3" s="1"/>
  <c r="H19383" i="3" s="1"/>
  <c r="H19384" i="3" s="1"/>
  <c r="H19385" i="3" s="1"/>
  <c r="H19386" i="3" s="1"/>
  <c r="H19387" i="3" s="1"/>
  <c r="H19388" i="3" s="1"/>
  <c r="H19389" i="3" s="1"/>
  <c r="H19390" i="3" s="1"/>
  <c r="H19391" i="3" s="1"/>
  <c r="H19392" i="3" s="1"/>
  <c r="H19393" i="3" s="1"/>
  <c r="H19394" i="3" s="1"/>
  <c r="H19395" i="3" s="1"/>
  <c r="H19396" i="3" s="1"/>
  <c r="H19397" i="3" s="1"/>
  <c r="H19398" i="3" s="1"/>
  <c r="H19399" i="3" s="1"/>
  <c r="H19400" i="3" s="1"/>
  <c r="H19401" i="3" s="1"/>
  <c r="H19402" i="3" s="1"/>
  <c r="H19403" i="3" s="1"/>
  <c r="H19404" i="3" s="1"/>
  <c r="H19405" i="3" s="1"/>
  <c r="H19406" i="3" s="1"/>
  <c r="H19407" i="3" s="1"/>
  <c r="H19408" i="3" s="1"/>
  <c r="H19409" i="3" s="1"/>
  <c r="H19410" i="3" s="1"/>
  <c r="H19411" i="3" s="1"/>
  <c r="H19412" i="3" s="1"/>
  <c r="H19413" i="3" s="1"/>
  <c r="H19414" i="3" s="1"/>
  <c r="H19415" i="3" s="1"/>
  <c r="H19416" i="3" s="1"/>
  <c r="H19417" i="3" s="1"/>
  <c r="H19418" i="3" s="1"/>
  <c r="H19419" i="3" s="1"/>
  <c r="H19420" i="3" s="1"/>
  <c r="H19421" i="3" s="1"/>
  <c r="H19422" i="3" s="1"/>
  <c r="H19423" i="3" s="1"/>
  <c r="H19424" i="3" s="1"/>
  <c r="H19425" i="3" s="1"/>
  <c r="H19426" i="3" s="1"/>
  <c r="H19427" i="3" s="1"/>
  <c r="H19428" i="3" s="1"/>
  <c r="H19429" i="3" s="1"/>
  <c r="H19430" i="3" s="1"/>
  <c r="H19431" i="3" s="1"/>
  <c r="H19432" i="3" s="1"/>
  <c r="H19433" i="3" s="1"/>
  <c r="H19434" i="3" s="1"/>
  <c r="H19435" i="3" s="1"/>
  <c r="H19436" i="3" s="1"/>
  <c r="H19437" i="3" s="1"/>
  <c r="H19438" i="3" s="1"/>
  <c r="H19439" i="3" s="1"/>
  <c r="H19440" i="3" s="1"/>
  <c r="H19441" i="3" s="1"/>
  <c r="H19442" i="3" s="1"/>
  <c r="H19443" i="3" s="1"/>
  <c r="H19444" i="3" s="1"/>
  <c r="H19445" i="3" s="1"/>
  <c r="H19446" i="3" s="1"/>
  <c r="H19447" i="3" s="1"/>
  <c r="H19448" i="3" s="1"/>
  <c r="H19449" i="3" s="1"/>
  <c r="H19450" i="3" s="1"/>
  <c r="H19451" i="3" s="1"/>
  <c r="H19452" i="3" s="1"/>
  <c r="H19453" i="3" s="1"/>
  <c r="H19454" i="3" s="1"/>
  <c r="H19455" i="3" s="1"/>
  <c r="H19456" i="3" s="1"/>
  <c r="H19457" i="3" s="1"/>
  <c r="H19458" i="3" s="1"/>
  <c r="H19459" i="3" s="1"/>
  <c r="H19460" i="3" s="1"/>
  <c r="H19461" i="3" s="1"/>
  <c r="H19462" i="3" s="1"/>
  <c r="H19463" i="3" s="1"/>
  <c r="H19464" i="3" s="1"/>
  <c r="H19465" i="3" s="1"/>
  <c r="H19466" i="3" s="1"/>
  <c r="H19467" i="3" s="1"/>
  <c r="H19468" i="3" s="1"/>
  <c r="H19469" i="3" s="1"/>
  <c r="H19470" i="3" s="1"/>
  <c r="H19471" i="3" s="1"/>
  <c r="H19472" i="3" s="1"/>
  <c r="H19473" i="3" s="1"/>
  <c r="H19474" i="3" s="1"/>
  <c r="H19475" i="3" s="1"/>
  <c r="H19476" i="3" s="1"/>
  <c r="H19477" i="3" s="1"/>
  <c r="H19478" i="3" s="1"/>
  <c r="H19479" i="3" s="1"/>
  <c r="H19480" i="3" s="1"/>
  <c r="H19481" i="3" s="1"/>
  <c r="H19482" i="3" s="1"/>
  <c r="H19483" i="3" s="1"/>
  <c r="H19484" i="3" s="1"/>
  <c r="H19485" i="3" s="1"/>
  <c r="H19486" i="3" s="1"/>
  <c r="H19487" i="3" s="1"/>
  <c r="H19488" i="3" s="1"/>
  <c r="H19489" i="3" s="1"/>
  <c r="H19490" i="3" s="1"/>
  <c r="H19491" i="3" s="1"/>
  <c r="H19492" i="3" s="1"/>
  <c r="H19493" i="3" s="1"/>
  <c r="H19494" i="3" s="1"/>
  <c r="H19495" i="3" s="1"/>
  <c r="H19496" i="3" s="1"/>
  <c r="H19497" i="3" s="1"/>
  <c r="H19498" i="3" s="1"/>
  <c r="H19499" i="3" s="1"/>
  <c r="H19500" i="3" s="1"/>
  <c r="H19501" i="3" s="1"/>
  <c r="H19502" i="3" s="1"/>
  <c r="H19503" i="3" s="1"/>
  <c r="H19504" i="3" s="1"/>
  <c r="H19505" i="3" s="1"/>
  <c r="H19506" i="3" s="1"/>
  <c r="H19507" i="3" s="1"/>
  <c r="H19508" i="3" s="1"/>
  <c r="H19509" i="3" s="1"/>
  <c r="H19510" i="3" s="1"/>
  <c r="H19511" i="3" s="1"/>
  <c r="H19512" i="3" s="1"/>
  <c r="H19513" i="3" s="1"/>
  <c r="H19514" i="3" s="1"/>
  <c r="H19515" i="3" s="1"/>
  <c r="H19516" i="3" s="1"/>
  <c r="H19517" i="3" s="1"/>
  <c r="H19518" i="3" s="1"/>
  <c r="H19519" i="3" s="1"/>
  <c r="H19520" i="3" s="1"/>
  <c r="H19521" i="3" s="1"/>
  <c r="H19522" i="3" s="1"/>
  <c r="H19523" i="3" s="1"/>
  <c r="H19524" i="3" s="1"/>
  <c r="H19525" i="3" s="1"/>
  <c r="H19526" i="3" s="1"/>
  <c r="H19527" i="3" s="1"/>
  <c r="H19528" i="3" s="1"/>
  <c r="H19529" i="3" s="1"/>
  <c r="H19530" i="3" s="1"/>
  <c r="H19531" i="3" s="1"/>
  <c r="H19532" i="3" s="1"/>
  <c r="H19533" i="3" s="1"/>
  <c r="H19534" i="3" s="1"/>
  <c r="H19535" i="3" s="1"/>
  <c r="H19536" i="3" s="1"/>
  <c r="H19537" i="3" s="1"/>
  <c r="H19538" i="3" s="1"/>
  <c r="H19539" i="3" s="1"/>
  <c r="H19540" i="3" s="1"/>
  <c r="H19541" i="3" s="1"/>
  <c r="H19542" i="3" s="1"/>
  <c r="H19543" i="3" s="1"/>
  <c r="H19544" i="3" s="1"/>
  <c r="H19545" i="3" s="1"/>
  <c r="H19546" i="3" s="1"/>
  <c r="H19547" i="3" s="1"/>
  <c r="H19548" i="3" s="1"/>
  <c r="H19549" i="3" s="1"/>
  <c r="H19550" i="3" s="1"/>
  <c r="H19551" i="3" s="1"/>
  <c r="H19552" i="3" s="1"/>
  <c r="H19553" i="3" s="1"/>
  <c r="H19554" i="3" s="1"/>
  <c r="H19555" i="3" s="1"/>
  <c r="H19556" i="3" s="1"/>
  <c r="H19557" i="3" s="1"/>
  <c r="H19558" i="3" s="1"/>
  <c r="H19559" i="3" s="1"/>
  <c r="H19560" i="3" s="1"/>
  <c r="H19561" i="3" s="1"/>
  <c r="H19562" i="3" s="1"/>
  <c r="H19563" i="3" s="1"/>
  <c r="H19564" i="3" s="1"/>
  <c r="H19565" i="3" s="1"/>
  <c r="H19566" i="3" s="1"/>
  <c r="H19567" i="3" s="1"/>
  <c r="H19568" i="3" s="1"/>
  <c r="H19569" i="3" s="1"/>
  <c r="H19570" i="3" s="1"/>
  <c r="H19571" i="3" s="1"/>
  <c r="H19572" i="3" s="1"/>
  <c r="H19573" i="3" s="1"/>
  <c r="H19574" i="3" s="1"/>
  <c r="H19575" i="3" s="1"/>
  <c r="H19576" i="3" s="1"/>
  <c r="H19577" i="3" s="1"/>
  <c r="H19578" i="3" s="1"/>
  <c r="H19579" i="3" s="1"/>
  <c r="H19580" i="3" s="1"/>
  <c r="H19581" i="3" s="1"/>
  <c r="H19582" i="3" s="1"/>
  <c r="H19583" i="3" s="1"/>
  <c r="H19584" i="3" s="1"/>
  <c r="H19585" i="3" s="1"/>
  <c r="H19586" i="3" s="1"/>
  <c r="H19587" i="3" s="1"/>
  <c r="H19588" i="3" s="1"/>
  <c r="H19589" i="3" s="1"/>
  <c r="H19590" i="3" s="1"/>
  <c r="H19591" i="3" s="1"/>
  <c r="H19592" i="3" s="1"/>
  <c r="H19593" i="3" s="1"/>
  <c r="H19594" i="3" s="1"/>
  <c r="H19595" i="3" s="1"/>
  <c r="H19596" i="3" s="1"/>
  <c r="H19597" i="3" s="1"/>
  <c r="H19598" i="3" s="1"/>
  <c r="H19599" i="3" s="1"/>
  <c r="H19600" i="3" s="1"/>
  <c r="H19601" i="3" s="1"/>
  <c r="H19602" i="3" s="1"/>
  <c r="H19603" i="3" s="1"/>
  <c r="H19604" i="3" s="1"/>
  <c r="H19605" i="3" s="1"/>
  <c r="H19606" i="3" s="1"/>
  <c r="H19607" i="3" s="1"/>
  <c r="H19608" i="3" s="1"/>
  <c r="H19609" i="3" s="1"/>
  <c r="H19610" i="3" s="1"/>
  <c r="H19611" i="3" s="1"/>
  <c r="H19612" i="3" s="1"/>
  <c r="H19613" i="3" s="1"/>
  <c r="H19614" i="3" s="1"/>
  <c r="H19615" i="3" s="1"/>
  <c r="H19616" i="3" s="1"/>
  <c r="H19617" i="3" s="1"/>
  <c r="H19618" i="3" s="1"/>
  <c r="H19619" i="3" s="1"/>
  <c r="H19620" i="3" s="1"/>
  <c r="H19621" i="3" s="1"/>
  <c r="H19622" i="3" s="1"/>
  <c r="H19623" i="3" s="1"/>
  <c r="H19624" i="3" s="1"/>
  <c r="H19625" i="3" s="1"/>
  <c r="H19626" i="3" s="1"/>
  <c r="H19627" i="3" s="1"/>
  <c r="H19628" i="3" s="1"/>
  <c r="H19629" i="3" s="1"/>
  <c r="H19630" i="3" s="1"/>
  <c r="H19631" i="3" s="1"/>
  <c r="H19632" i="3" s="1"/>
  <c r="H19633" i="3" s="1"/>
  <c r="H19634" i="3" l="1"/>
  <c r="I19634" i="3" s="1"/>
  <c r="H19635" i="3" l="1"/>
  <c r="H19636" i="3"/>
  <c r="I19635" i="3"/>
  <c r="H19637" i="3" l="1"/>
  <c r="I19636" i="3"/>
  <c r="H19638" i="3" l="1"/>
  <c r="I19637" i="3"/>
  <c r="H19639" i="3" l="1"/>
  <c r="I19638" i="3"/>
  <c r="H19640" i="3" l="1"/>
  <c r="I19639" i="3"/>
  <c r="H19641" i="3" l="1"/>
  <c r="I19640" i="3"/>
  <c r="H19642" i="3" l="1"/>
  <c r="I19641" i="3"/>
  <c r="H19643" i="3" l="1"/>
  <c r="I19642" i="3"/>
  <c r="H19644" i="3" l="1"/>
  <c r="I19643" i="3"/>
  <c r="H19645" i="3" l="1"/>
  <c r="I19644" i="3"/>
  <c r="H19646" i="3" l="1"/>
  <c r="I19645" i="3"/>
  <c r="H19647" i="3" l="1"/>
  <c r="I19646" i="3"/>
  <c r="H19648" i="3" l="1"/>
  <c r="I19647" i="3"/>
  <c r="H19649" i="3" l="1"/>
  <c r="I19648" i="3"/>
  <c r="H19650" i="3" l="1"/>
  <c r="I19649" i="3"/>
  <c r="H19651" i="3" l="1"/>
  <c r="I19650" i="3"/>
  <c r="H19652" i="3" l="1"/>
  <c r="I19651" i="3"/>
  <c r="H19653" i="3" l="1"/>
  <c r="I19652" i="3"/>
  <c r="H19654" i="3" l="1"/>
  <c r="I19653" i="3"/>
  <c r="H19655" i="3" l="1"/>
  <c r="I19654" i="3"/>
  <c r="H19656" i="3" l="1"/>
  <c r="I19655" i="3"/>
  <c r="H19657" i="3" l="1"/>
  <c r="I19656" i="3"/>
  <c r="H19658" i="3" l="1"/>
  <c r="I19657" i="3"/>
  <c r="H19659" i="3" l="1"/>
  <c r="I19658" i="3"/>
  <c r="H19660" i="3" l="1"/>
  <c r="I19659" i="3"/>
  <c r="H19661" i="3" l="1"/>
  <c r="I19660" i="3"/>
  <c r="H19662" i="3" l="1"/>
  <c r="I19661" i="3"/>
  <c r="H19663" i="3" l="1"/>
  <c r="I19662" i="3"/>
  <c r="H19664" i="3" l="1"/>
  <c r="I19663" i="3"/>
  <c r="H19665" i="3" l="1"/>
  <c r="I19664" i="3"/>
  <c r="H19666" i="3" l="1"/>
  <c r="I19665" i="3"/>
  <c r="H19667" i="3" l="1"/>
  <c r="I19666" i="3"/>
  <c r="H19668" i="3" l="1"/>
  <c r="I19667" i="3"/>
  <c r="H19669" i="3" l="1"/>
  <c r="I19668" i="3"/>
  <c r="H19670" i="3" l="1"/>
  <c r="I19669" i="3"/>
  <c r="H19671" i="3" l="1"/>
  <c r="I19670" i="3"/>
  <c r="H19672" i="3" l="1"/>
  <c r="I19671" i="3"/>
  <c r="H19673" i="3" l="1"/>
  <c r="I19672" i="3"/>
  <c r="H19674" i="3" l="1"/>
  <c r="I19673" i="3"/>
  <c r="H19675" i="3" l="1"/>
  <c r="I19674" i="3"/>
  <c r="H19676" i="3" l="1"/>
  <c r="I19675" i="3"/>
  <c r="H19677" i="3" l="1"/>
  <c r="I19676" i="3"/>
  <c r="H19678" i="3" l="1"/>
  <c r="I19677" i="3"/>
  <c r="H19679" i="3" l="1"/>
  <c r="I19678" i="3"/>
  <c r="H19680" i="3" l="1"/>
  <c r="I19679" i="3"/>
  <c r="H19681" i="3" l="1"/>
  <c r="I19680" i="3"/>
  <c r="H19682" i="3" l="1"/>
  <c r="I19681" i="3"/>
  <c r="H19683" i="3" l="1"/>
  <c r="I19682" i="3"/>
  <c r="H19684" i="3" l="1"/>
  <c r="I19683" i="3"/>
  <c r="H19685" i="3" l="1"/>
  <c r="I19684" i="3"/>
  <c r="H19686" i="3" l="1"/>
  <c r="I19685" i="3"/>
  <c r="H19687" i="3" l="1"/>
  <c r="I19686" i="3"/>
  <c r="H19688" i="3" l="1"/>
  <c r="I19687" i="3"/>
  <c r="H19689" i="3" l="1"/>
  <c r="I19688" i="3"/>
  <c r="H19690" i="3" l="1"/>
  <c r="I19689" i="3"/>
  <c r="H19691" i="3" l="1"/>
  <c r="I19690" i="3"/>
  <c r="H19692" i="3" l="1"/>
  <c r="I19691" i="3"/>
  <c r="H19693" i="3" l="1"/>
  <c r="I19692" i="3"/>
  <c r="H19694" i="3" l="1"/>
  <c r="I19693" i="3"/>
  <c r="H19695" i="3" l="1"/>
  <c r="I19694" i="3"/>
  <c r="H19696" i="3" l="1"/>
  <c r="I19695" i="3"/>
  <c r="H19697" i="3" l="1"/>
  <c r="I19696" i="3"/>
  <c r="H19698" i="3" l="1"/>
  <c r="I19697" i="3"/>
  <c r="H19699" i="3" l="1"/>
  <c r="I19698" i="3"/>
  <c r="H19700" i="3" l="1"/>
  <c r="I19699" i="3"/>
  <c r="H19701" i="3" l="1"/>
  <c r="I19700" i="3"/>
  <c r="H19702" i="3" l="1"/>
  <c r="I19701" i="3"/>
  <c r="H19703" i="3" l="1"/>
  <c r="I19702" i="3"/>
  <c r="H19704" i="3" l="1"/>
  <c r="I19703" i="3"/>
  <c r="H19705" i="3" l="1"/>
  <c r="I19704" i="3"/>
  <c r="H19706" i="3" l="1"/>
  <c r="I19705" i="3"/>
  <c r="H19707" i="3" l="1"/>
  <c r="I19706" i="3"/>
  <c r="H19708" i="3" l="1"/>
  <c r="I19707" i="3"/>
  <c r="H19709" i="3" l="1"/>
  <c r="I19708" i="3"/>
  <c r="H19710" i="3" l="1"/>
  <c r="I19709" i="3"/>
  <c r="H19711" i="3" l="1"/>
  <c r="I19710" i="3"/>
  <c r="H19712" i="3" l="1"/>
  <c r="I19711" i="3"/>
  <c r="H19713" i="3" l="1"/>
  <c r="I19712" i="3"/>
  <c r="H19714" i="3" l="1"/>
  <c r="I19713" i="3"/>
  <c r="H19715" i="3" l="1"/>
  <c r="I19714" i="3"/>
  <c r="H19716" i="3" l="1"/>
  <c r="I19715" i="3"/>
  <c r="H19717" i="3" l="1"/>
  <c r="I19716" i="3"/>
  <c r="H19718" i="3" l="1"/>
  <c r="I19717" i="3"/>
  <c r="H19719" i="3" l="1"/>
  <c r="I19718" i="3"/>
  <c r="H19720" i="3" l="1"/>
  <c r="I19719" i="3"/>
  <c r="H19721" i="3" l="1"/>
  <c r="I19720" i="3"/>
  <c r="H19722" i="3" l="1"/>
  <c r="I19721" i="3"/>
  <c r="H19723" i="3" l="1"/>
  <c r="I19722" i="3"/>
  <c r="H19724" i="3" l="1"/>
  <c r="I19723" i="3"/>
  <c r="H19725" i="3" l="1"/>
  <c r="I19724" i="3"/>
  <c r="H19726" i="3" l="1"/>
  <c r="I19725" i="3"/>
  <c r="H19727" i="3" l="1"/>
  <c r="I19726" i="3"/>
  <c r="H19728" i="3" l="1"/>
  <c r="I19727" i="3"/>
  <c r="H19729" i="3" l="1"/>
  <c r="I19728" i="3"/>
  <c r="H19730" i="3" l="1"/>
  <c r="I19729" i="3"/>
  <c r="H19731" i="3" l="1"/>
  <c r="I19730" i="3"/>
  <c r="H19732" i="3" l="1"/>
  <c r="I19731" i="3"/>
  <c r="H19733" i="3" l="1"/>
  <c r="I19732" i="3"/>
  <c r="H19734" i="3" l="1"/>
  <c r="I19733" i="3"/>
  <c r="H19735" i="3" l="1"/>
  <c r="I19734" i="3"/>
  <c r="H19736" i="3" l="1"/>
  <c r="I19735" i="3"/>
  <c r="H19737" i="3" l="1"/>
  <c r="I19736" i="3"/>
  <c r="H19738" i="3" l="1"/>
  <c r="I19737" i="3"/>
  <c r="H19739" i="3" l="1"/>
  <c r="I19738" i="3"/>
  <c r="H19740" i="3" l="1"/>
  <c r="I19739" i="3"/>
  <c r="H19741" i="3" l="1"/>
  <c r="I19740" i="3"/>
  <c r="H19742" i="3" l="1"/>
  <c r="I19741" i="3"/>
  <c r="H19743" i="3" l="1"/>
  <c r="I19742" i="3"/>
  <c r="H19744" i="3" l="1"/>
  <c r="I19743" i="3"/>
  <c r="H19745" i="3" l="1"/>
  <c r="I19744" i="3"/>
  <c r="H19746" i="3" l="1"/>
  <c r="I19745" i="3"/>
  <c r="H19747" i="3" l="1"/>
  <c r="I19746" i="3"/>
  <c r="H19748" i="3" l="1"/>
  <c r="I19747" i="3"/>
  <c r="H19749" i="3" l="1"/>
  <c r="I19748" i="3"/>
  <c r="H19750" i="3" l="1"/>
  <c r="I19749" i="3"/>
  <c r="H19751" i="3" l="1"/>
  <c r="I19750" i="3"/>
  <c r="H19752" i="3" l="1"/>
  <c r="I19751" i="3"/>
  <c r="H19753" i="3" l="1"/>
  <c r="I19752" i="3"/>
  <c r="H19754" i="3" l="1"/>
  <c r="I19753" i="3"/>
  <c r="H19755" i="3" l="1"/>
  <c r="I19754" i="3"/>
  <c r="H19756" i="3" l="1"/>
  <c r="I19755" i="3"/>
  <c r="H19757" i="3" l="1"/>
  <c r="I19756" i="3"/>
  <c r="H19758" i="3" l="1"/>
  <c r="I19757" i="3"/>
  <c r="H19759" i="3" l="1"/>
  <c r="I19758" i="3"/>
  <c r="H19760" i="3" l="1"/>
  <c r="I19759" i="3"/>
  <c r="H19761" i="3" l="1"/>
  <c r="I19760" i="3"/>
  <c r="H19762" i="3" l="1"/>
  <c r="I19761" i="3"/>
  <c r="H19763" i="3" l="1"/>
  <c r="I19762" i="3"/>
  <c r="H19764" i="3" l="1"/>
  <c r="I19763" i="3"/>
  <c r="H19765" i="3" l="1"/>
  <c r="I19764" i="3"/>
  <c r="H19766" i="3" l="1"/>
  <c r="I19765" i="3"/>
  <c r="H19767" i="3" l="1"/>
  <c r="I19766" i="3"/>
  <c r="H19768" i="3" l="1"/>
  <c r="I19767" i="3"/>
  <c r="H19769" i="3" l="1"/>
  <c r="I19768" i="3"/>
  <c r="H19770" i="3" l="1"/>
  <c r="I19769" i="3"/>
  <c r="H19771" i="3" l="1"/>
  <c r="I19770" i="3"/>
  <c r="H19772" i="3" l="1"/>
  <c r="I19771" i="3"/>
  <c r="H19773" i="3" l="1"/>
  <c r="I19772" i="3"/>
  <c r="H19774" i="3" l="1"/>
  <c r="I19773" i="3"/>
  <c r="H19775" i="3" l="1"/>
  <c r="I19774" i="3"/>
  <c r="H19776" i="3" l="1"/>
  <c r="I19775" i="3"/>
  <c r="H19777" i="3" l="1"/>
  <c r="I19776" i="3"/>
  <c r="H19778" i="3" l="1"/>
  <c r="I19777" i="3"/>
  <c r="H19779" i="3" l="1"/>
  <c r="I19778" i="3"/>
  <c r="H19780" i="3" l="1"/>
  <c r="I19779" i="3"/>
  <c r="H19781" i="3" l="1"/>
  <c r="I19780" i="3"/>
  <c r="H19782" i="3" l="1"/>
  <c r="I19781" i="3"/>
  <c r="H19783" i="3" l="1"/>
  <c r="I19782" i="3"/>
  <c r="H19784" i="3" l="1"/>
  <c r="I19783" i="3"/>
  <c r="H19785" i="3" l="1"/>
  <c r="I19784" i="3"/>
  <c r="H19786" i="3" l="1"/>
  <c r="I19785" i="3"/>
  <c r="H19787" i="3" l="1"/>
  <c r="I19786" i="3"/>
  <c r="H19788" i="3" l="1"/>
  <c r="I19787" i="3"/>
  <c r="H19789" i="3" l="1"/>
  <c r="I19788" i="3"/>
  <c r="H19790" i="3" l="1"/>
  <c r="I19789" i="3"/>
  <c r="H19791" i="3" l="1"/>
  <c r="I19790" i="3"/>
  <c r="H19792" i="3" l="1"/>
  <c r="I19791" i="3"/>
  <c r="H19793" i="3" l="1"/>
  <c r="I19792" i="3"/>
  <c r="H19794" i="3" l="1"/>
  <c r="I19793" i="3"/>
  <c r="H19795" i="3" l="1"/>
  <c r="I19794" i="3"/>
  <c r="H19796" i="3" l="1"/>
  <c r="I19795" i="3"/>
  <c r="H19797" i="3" l="1"/>
  <c r="I19796" i="3"/>
  <c r="H19798" i="3" l="1"/>
  <c r="I19797" i="3"/>
  <c r="H19799" i="3" l="1"/>
  <c r="I19798" i="3"/>
  <c r="H19800" i="3" l="1"/>
  <c r="H19801" i="3" s="1"/>
  <c r="I19799" i="3"/>
  <c r="I19801" i="3" l="1"/>
  <c r="H19802" i="3"/>
  <c r="I19800" i="3"/>
  <c r="H19803" i="3" l="1"/>
  <c r="H19804" i="3" s="1"/>
  <c r="H19805" i="3" s="1"/>
  <c r="H19806" i="3" s="1"/>
  <c r="H19807" i="3" s="1"/>
  <c r="H19808" i="3" s="1"/>
  <c r="H19809" i="3" s="1"/>
  <c r="H19810" i="3" s="1"/>
  <c r="H19811" i="3" s="1"/>
  <c r="H19812" i="3" s="1"/>
  <c r="H19813" i="3" s="1"/>
  <c r="H19814" i="3" s="1"/>
  <c r="H19815" i="3" s="1"/>
  <c r="H19816" i="3" s="1"/>
  <c r="H19817" i="3" s="1"/>
  <c r="H19818" i="3" s="1"/>
  <c r="H19819" i="3" s="1"/>
  <c r="H19820" i="3" s="1"/>
  <c r="H19821" i="3" s="1"/>
  <c r="H19822" i="3" s="1"/>
  <c r="H19823" i="3" s="1"/>
  <c r="H19824" i="3" s="1"/>
  <c r="H19825" i="3" s="1"/>
  <c r="H19826" i="3" s="1"/>
  <c r="H19827" i="3" s="1"/>
  <c r="H19828" i="3" s="1"/>
  <c r="H19829" i="3" s="1"/>
  <c r="H19830" i="3" s="1"/>
  <c r="H19831" i="3" s="1"/>
  <c r="H19832" i="3" s="1"/>
  <c r="H19833" i="3" s="1"/>
  <c r="H19834" i="3" s="1"/>
  <c r="H19835" i="3" s="1"/>
  <c r="H19836" i="3" s="1"/>
  <c r="H19837" i="3" s="1"/>
  <c r="H19838" i="3" s="1"/>
  <c r="H19839" i="3" s="1"/>
  <c r="H19840" i="3" s="1"/>
  <c r="H19841" i="3" s="1"/>
  <c r="H19842" i="3" s="1"/>
  <c r="H19843" i="3" s="1"/>
  <c r="H19844" i="3" s="1"/>
  <c r="H19845" i="3" s="1"/>
  <c r="H19846" i="3" s="1"/>
  <c r="H19847" i="3" s="1"/>
  <c r="H19848" i="3" s="1"/>
  <c r="H19849" i="3" s="1"/>
  <c r="H19850" i="3" s="1"/>
  <c r="H19851" i="3" s="1"/>
  <c r="H19852" i="3" s="1"/>
  <c r="H19853" i="3" s="1"/>
  <c r="H19854" i="3" s="1"/>
  <c r="H19855" i="3" s="1"/>
  <c r="H19856" i="3" s="1"/>
  <c r="H19857" i="3" s="1"/>
  <c r="H19858" i="3" s="1"/>
  <c r="H19859" i="3" s="1"/>
  <c r="H19860" i="3" s="1"/>
  <c r="H19861" i="3" s="1"/>
  <c r="H19862" i="3" s="1"/>
  <c r="H19863" i="3" s="1"/>
  <c r="H19864" i="3" s="1"/>
  <c r="H19865" i="3" s="1"/>
  <c r="H19866" i="3" s="1"/>
  <c r="H19867" i="3" s="1"/>
  <c r="H19868" i="3" s="1"/>
  <c r="H19869" i="3" s="1"/>
  <c r="H19870" i="3" s="1"/>
  <c r="H19871" i="3" s="1"/>
  <c r="H19872" i="3" s="1"/>
  <c r="H19873" i="3" s="1"/>
  <c r="H19874" i="3" s="1"/>
  <c r="H19875" i="3" s="1"/>
  <c r="H19876" i="3" s="1"/>
  <c r="H19877" i="3" s="1"/>
  <c r="H19878" i="3" s="1"/>
  <c r="H19879" i="3" s="1"/>
  <c r="H19880" i="3" s="1"/>
  <c r="H19881" i="3" s="1"/>
  <c r="H19882" i="3" s="1"/>
  <c r="H19883" i="3" s="1"/>
  <c r="H19884" i="3" s="1"/>
  <c r="H19885" i="3" s="1"/>
  <c r="H19886" i="3" s="1"/>
  <c r="H19887" i="3" s="1"/>
  <c r="H19888" i="3" s="1"/>
  <c r="H19889" i="3" s="1"/>
  <c r="H19890" i="3" s="1"/>
  <c r="H19891" i="3" s="1"/>
  <c r="H19892" i="3" s="1"/>
  <c r="H19893" i="3" s="1"/>
  <c r="H19894" i="3" s="1"/>
  <c r="H19895" i="3" s="1"/>
  <c r="H19896" i="3" s="1"/>
  <c r="H19897" i="3" s="1"/>
  <c r="H19898" i="3" s="1"/>
  <c r="H19899" i="3" s="1"/>
  <c r="H19900" i="3" s="1"/>
  <c r="H19901" i="3" s="1"/>
  <c r="H19902" i="3" s="1"/>
  <c r="H19903" i="3" s="1"/>
  <c r="H19904" i="3" s="1"/>
  <c r="H19905" i="3" s="1"/>
  <c r="H19906" i="3" s="1"/>
  <c r="H19907" i="3" s="1"/>
  <c r="H19908" i="3" s="1"/>
  <c r="H19909" i="3" s="1"/>
  <c r="H19910" i="3" s="1"/>
  <c r="H19911" i="3" s="1"/>
  <c r="H19912" i="3" s="1"/>
  <c r="H19913" i="3" s="1"/>
  <c r="H19914" i="3" s="1"/>
  <c r="H19915" i="3" s="1"/>
  <c r="H19916" i="3" s="1"/>
  <c r="H19917" i="3" s="1"/>
  <c r="H19918" i="3" s="1"/>
  <c r="H19919" i="3" s="1"/>
  <c r="H19920" i="3" s="1"/>
  <c r="H19921" i="3" s="1"/>
  <c r="H19922" i="3" s="1"/>
  <c r="H19923" i="3" s="1"/>
  <c r="H19924" i="3" s="1"/>
  <c r="H19925" i="3" s="1"/>
  <c r="H19926" i="3" s="1"/>
  <c r="H19927" i="3" s="1"/>
  <c r="H19928" i="3" s="1"/>
  <c r="H19929" i="3" s="1"/>
  <c r="H19930" i="3" s="1"/>
  <c r="H19931" i="3" s="1"/>
  <c r="H19932" i="3" s="1"/>
  <c r="H19933" i="3" s="1"/>
  <c r="H19934" i="3" s="1"/>
  <c r="H19935" i="3" s="1"/>
  <c r="H19936" i="3" s="1"/>
  <c r="H19937" i="3" s="1"/>
  <c r="H19938" i="3" s="1"/>
  <c r="H19939" i="3" s="1"/>
  <c r="H19940" i="3" s="1"/>
  <c r="H19941" i="3" s="1"/>
  <c r="H19942" i="3" s="1"/>
  <c r="H19943" i="3" s="1"/>
  <c r="H19944" i="3" s="1"/>
  <c r="H19945" i="3" s="1"/>
  <c r="H19946" i="3" s="1"/>
  <c r="H19947" i="3" s="1"/>
  <c r="H19948" i="3" s="1"/>
  <c r="H19949" i="3" s="1"/>
  <c r="H19950" i="3" s="1"/>
  <c r="H19951" i="3" s="1"/>
  <c r="H19952" i="3" s="1"/>
  <c r="H19953" i="3" s="1"/>
  <c r="H19954" i="3" s="1"/>
  <c r="H19955" i="3" s="1"/>
  <c r="H19956" i="3" s="1"/>
  <c r="H19957" i="3" s="1"/>
  <c r="H19958" i="3" s="1"/>
  <c r="H19959" i="3" s="1"/>
  <c r="H19960" i="3" s="1"/>
  <c r="H19961" i="3" s="1"/>
  <c r="H19962" i="3" s="1"/>
  <c r="H19963" i="3" s="1"/>
  <c r="H19964" i="3" s="1"/>
  <c r="H19965" i="3" s="1"/>
  <c r="H19966" i="3" s="1"/>
  <c r="H19967" i="3" s="1"/>
  <c r="H19968" i="3" s="1"/>
  <c r="H19969" i="3" s="1"/>
  <c r="H19970" i="3" s="1"/>
  <c r="H19971" i="3" s="1"/>
  <c r="H19972" i="3" s="1"/>
  <c r="H19973" i="3" s="1"/>
  <c r="H19974" i="3" s="1"/>
  <c r="H19975" i="3" s="1"/>
  <c r="H19976" i="3" s="1"/>
  <c r="H19977" i="3" s="1"/>
  <c r="H19978" i="3" s="1"/>
  <c r="H19979" i="3" s="1"/>
  <c r="H19980" i="3" s="1"/>
  <c r="H19981" i="3" s="1"/>
  <c r="H19982" i="3" s="1"/>
  <c r="H19983" i="3" s="1"/>
  <c r="H19984" i="3" s="1"/>
  <c r="H19985" i="3" s="1"/>
  <c r="H19986" i="3" s="1"/>
  <c r="H19987" i="3" s="1"/>
  <c r="H19988" i="3" s="1"/>
  <c r="H19989" i="3" s="1"/>
  <c r="H19990" i="3" s="1"/>
  <c r="H19991" i="3" s="1"/>
  <c r="H19992" i="3" s="1"/>
  <c r="H19993" i="3" s="1"/>
  <c r="H19994" i="3" s="1"/>
  <c r="H19995" i="3" s="1"/>
  <c r="H19996" i="3" s="1"/>
  <c r="H19997" i="3" s="1"/>
  <c r="H19998" i="3" s="1"/>
  <c r="H19999" i="3" s="1"/>
  <c r="H20000" i="3" s="1"/>
  <c r="H20001" i="3" s="1"/>
  <c r="H20002" i="3" s="1"/>
  <c r="H20003" i="3" s="1"/>
  <c r="H20004" i="3" s="1"/>
  <c r="H20005" i="3" s="1"/>
  <c r="H20006" i="3" s="1"/>
  <c r="H20007" i="3" s="1"/>
  <c r="H20008" i="3" s="1"/>
  <c r="H20009" i="3" s="1"/>
  <c r="H20010" i="3" s="1"/>
  <c r="H20011" i="3" s="1"/>
  <c r="H20012" i="3" s="1"/>
  <c r="H20013" i="3" s="1"/>
  <c r="H20014" i="3" s="1"/>
  <c r="H20015" i="3" s="1"/>
  <c r="H20016" i="3" s="1"/>
  <c r="H20017" i="3" s="1"/>
  <c r="H20018" i="3" s="1"/>
  <c r="H20019" i="3" s="1"/>
  <c r="H20020" i="3" s="1"/>
  <c r="H20021" i="3" s="1"/>
  <c r="H20022" i="3" s="1"/>
  <c r="H20023" i="3" s="1"/>
  <c r="H20024" i="3" s="1"/>
  <c r="H20025" i="3" s="1"/>
  <c r="H20026" i="3" s="1"/>
  <c r="H20027" i="3" s="1"/>
  <c r="H20028" i="3" s="1"/>
  <c r="H20029" i="3" s="1"/>
  <c r="H20030" i="3" s="1"/>
  <c r="H20031" i="3" s="1"/>
  <c r="H20032" i="3" s="1"/>
  <c r="H20033" i="3" s="1"/>
  <c r="H20034" i="3" s="1"/>
  <c r="H20035" i="3" s="1"/>
  <c r="H20036" i="3" s="1"/>
  <c r="H20037" i="3" s="1"/>
  <c r="H20038" i="3" s="1"/>
  <c r="H20039" i="3" s="1"/>
  <c r="H20040" i="3" s="1"/>
  <c r="H20041" i="3" s="1"/>
  <c r="H20042" i="3" s="1"/>
  <c r="H20043" i="3" s="1"/>
  <c r="H20044" i="3" s="1"/>
  <c r="H20045" i="3" s="1"/>
  <c r="H20046" i="3" s="1"/>
  <c r="H20047" i="3" s="1"/>
  <c r="H20048" i="3" s="1"/>
  <c r="H20049" i="3" s="1"/>
  <c r="H20050" i="3" s="1"/>
  <c r="H20051" i="3" s="1"/>
  <c r="H20052" i="3" s="1"/>
  <c r="H20053" i="3" s="1"/>
  <c r="H20054" i="3" s="1"/>
  <c r="H20055" i="3" s="1"/>
  <c r="H20056" i="3" s="1"/>
  <c r="H20057" i="3" s="1"/>
  <c r="H20058" i="3" s="1"/>
  <c r="H20059" i="3" s="1"/>
  <c r="H20060" i="3" s="1"/>
  <c r="H20061" i="3" s="1"/>
  <c r="H20062" i="3" s="1"/>
  <c r="H20063" i="3" s="1"/>
  <c r="H20064" i="3" s="1"/>
  <c r="H20065" i="3" s="1"/>
  <c r="H20066" i="3" s="1"/>
  <c r="H20067" i="3" s="1"/>
  <c r="H20068" i="3" s="1"/>
  <c r="H20069" i="3" s="1"/>
  <c r="H20070" i="3" s="1"/>
  <c r="I19802" i="3"/>
  <c r="J7329" i="3"/>
  <c r="J12047" i="3"/>
  <c r="J3961" i="3"/>
  <c r="J6719" i="3"/>
  <c r="J13131" i="3"/>
  <c r="J7052" i="3"/>
  <c r="J414" i="3"/>
  <c r="J11585" i="3"/>
  <c r="J13810" i="3"/>
  <c r="J701" i="3"/>
  <c r="J3099" i="3"/>
  <c r="J12175" i="3"/>
  <c r="J9553" i="3"/>
  <c r="J5018" i="3"/>
  <c r="J4825" i="3"/>
  <c r="J61" i="3"/>
  <c r="J10682" i="3"/>
  <c r="J13333" i="3"/>
  <c r="J3890" i="3"/>
  <c r="J13270" i="3"/>
  <c r="J12379" i="3"/>
  <c r="J11591" i="3"/>
  <c r="J3626" i="3"/>
  <c r="J9602" i="3"/>
  <c r="J5798" i="3"/>
  <c r="J2229" i="3"/>
  <c r="J9203" i="3"/>
  <c r="J4436" i="3"/>
  <c r="J9054" i="3"/>
  <c r="J3700" i="3"/>
  <c r="J6171" i="3"/>
  <c r="J8019" i="3"/>
  <c r="J7222" i="3"/>
  <c r="J12699" i="3"/>
  <c r="J5067" i="3"/>
  <c r="J11619" i="3"/>
  <c r="J3754" i="3"/>
  <c r="J5419" i="3"/>
  <c r="J8239" i="3"/>
  <c r="J10630" i="3"/>
  <c r="J713" i="3"/>
  <c r="J13792" i="3"/>
  <c r="J9734" i="3"/>
  <c r="J11719" i="3"/>
  <c r="J7694" i="3"/>
  <c r="J11953" i="3"/>
  <c r="J11695" i="3"/>
  <c r="J6383" i="3"/>
  <c r="J2924" i="3"/>
  <c r="J5406" i="3"/>
  <c r="J1726" i="3"/>
  <c r="J4920" i="3"/>
  <c r="J3924" i="3"/>
  <c r="J331" i="3"/>
  <c r="J1800" i="3"/>
  <c r="J11932" i="3"/>
  <c r="J12172" i="3"/>
  <c r="J7877" i="3"/>
  <c r="J6720" i="3"/>
  <c r="J10596" i="3"/>
  <c r="J7909" i="3"/>
  <c r="J12100" i="3"/>
  <c r="J8146" i="3"/>
  <c r="J7045" i="3"/>
  <c r="J14078" i="3"/>
  <c r="J2154" i="3"/>
  <c r="J7893" i="3"/>
  <c r="J13364" i="3"/>
  <c r="J13374" i="3"/>
  <c r="J2426" i="3"/>
  <c r="J7868" i="3"/>
  <c r="J5336" i="3"/>
  <c r="J4387" i="3"/>
  <c r="J7388" i="3"/>
  <c r="J8445" i="3"/>
  <c r="J5076" i="3"/>
  <c r="J7873" i="3"/>
  <c r="J8807" i="3"/>
  <c r="J9700" i="3"/>
  <c r="J7681" i="3"/>
  <c r="J10453" i="3"/>
  <c r="J12866" i="3"/>
  <c r="J6358" i="3"/>
  <c r="J4983" i="3"/>
  <c r="J8680" i="3"/>
  <c r="J11773" i="3"/>
  <c r="J5458" i="3"/>
  <c r="J8933" i="3"/>
  <c r="J164" i="3"/>
  <c r="J9644" i="3"/>
  <c r="J4804" i="3"/>
  <c r="J2837" i="3"/>
  <c r="J8604" i="3"/>
  <c r="J2313" i="3"/>
  <c r="J13118" i="3"/>
  <c r="J9640" i="3"/>
  <c r="J11571" i="3"/>
  <c r="J12947" i="3"/>
  <c r="J5680" i="3"/>
  <c r="J6877" i="3"/>
  <c r="J145" i="3"/>
  <c r="J2531" i="3"/>
  <c r="J13257" i="3"/>
  <c r="J3499" i="3"/>
  <c r="J14117" i="3"/>
  <c r="J9995" i="3"/>
  <c r="J7366" i="3"/>
  <c r="J13914" i="3"/>
  <c r="J3307" i="3"/>
  <c r="J3234" i="3"/>
  <c r="J4405" i="3"/>
  <c r="J3033" i="3"/>
  <c r="J12987" i="3"/>
  <c r="J13554" i="3"/>
  <c r="J1309" i="3"/>
  <c r="J13263" i="3"/>
  <c r="J1714" i="3"/>
  <c r="J9510" i="3"/>
  <c r="J13090" i="3"/>
  <c r="J12196" i="3"/>
  <c r="J10581" i="3"/>
  <c r="J2640" i="3"/>
  <c r="J9021" i="3"/>
  <c r="J11887" i="3"/>
  <c r="J9214" i="3"/>
  <c r="J10646" i="3"/>
  <c r="J4223" i="3"/>
  <c r="J8739" i="3"/>
  <c r="J7862" i="3"/>
  <c r="J1525" i="3"/>
  <c r="J487" i="3"/>
  <c r="J2648" i="3"/>
  <c r="J7595" i="3"/>
  <c r="J10210" i="3"/>
  <c r="J11762" i="3"/>
  <c r="J14125" i="3"/>
  <c r="J7314" i="3"/>
  <c r="J11036" i="3"/>
  <c r="J13022" i="3"/>
  <c r="J9788" i="3"/>
  <c r="J10748" i="3"/>
  <c r="J3703" i="3"/>
  <c r="J13053" i="3"/>
  <c r="J864" i="3"/>
  <c r="J4323" i="3"/>
  <c r="J10651" i="3"/>
  <c r="J10240" i="3"/>
  <c r="J323" i="3"/>
  <c r="J4523" i="3"/>
  <c r="J5168" i="3"/>
  <c r="J3790" i="3"/>
  <c r="J2163" i="3"/>
  <c r="J7492" i="3"/>
  <c r="J1159" i="3"/>
  <c r="J6931" i="3"/>
  <c r="J4140" i="3"/>
  <c r="J8119" i="3"/>
  <c r="J12069" i="3"/>
  <c r="J6819" i="3"/>
  <c r="J9299" i="3"/>
  <c r="J3594" i="3"/>
  <c r="J1341" i="3"/>
  <c r="J10295" i="3"/>
  <c r="J14172" i="3"/>
  <c r="J5130" i="3"/>
  <c r="J8145" i="3"/>
  <c r="J466" i="3"/>
  <c r="J8600" i="3"/>
  <c r="J13415" i="3"/>
  <c r="J341" i="3"/>
  <c r="J6211" i="3"/>
  <c r="J8690" i="3"/>
  <c r="J5704" i="3"/>
  <c r="J12693" i="3"/>
  <c r="J9625" i="3"/>
  <c r="J2287" i="3"/>
  <c r="J6906" i="3"/>
  <c r="J8636" i="3"/>
  <c r="J8373" i="3"/>
  <c r="J4067" i="3"/>
  <c r="J5564" i="3"/>
  <c r="J8930" i="3"/>
  <c r="J8714" i="3"/>
  <c r="J9381" i="3"/>
  <c r="J5138" i="3"/>
  <c r="J2767" i="3"/>
  <c r="J9001" i="3"/>
  <c r="J5572" i="3"/>
  <c r="J235" i="3"/>
  <c r="J13531" i="3"/>
  <c r="J9924" i="3"/>
  <c r="J8758" i="3"/>
  <c r="J1222" i="3"/>
  <c r="J13238" i="3"/>
  <c r="J8912" i="3"/>
  <c r="J2149" i="3"/>
  <c r="J6336" i="3"/>
  <c r="J4201" i="3"/>
  <c r="J6976" i="3"/>
  <c r="J11988" i="3"/>
  <c r="J8452" i="3"/>
  <c r="J2552" i="3"/>
  <c r="J3862" i="3"/>
  <c r="J10065" i="3"/>
  <c r="J4407" i="3"/>
  <c r="J2120" i="3"/>
  <c r="J5856" i="3"/>
  <c r="J1076" i="3"/>
  <c r="J6977" i="3"/>
  <c r="J14101" i="3"/>
  <c r="J8506" i="3"/>
  <c r="J4095" i="3"/>
  <c r="J13650" i="3"/>
  <c r="J5946" i="3"/>
  <c r="J3855" i="3"/>
  <c r="J4328" i="3"/>
  <c r="J7086" i="3"/>
  <c r="J615" i="3"/>
  <c r="J6893" i="3"/>
  <c r="J19" i="3"/>
  <c r="J10197" i="3"/>
  <c r="J3052" i="3"/>
  <c r="J14155" i="3"/>
  <c r="J204" i="3"/>
  <c r="J12055" i="3"/>
  <c r="J9912" i="3"/>
  <c r="J4078" i="3"/>
  <c r="J11816" i="3"/>
  <c r="J7461" i="3"/>
  <c r="J12330" i="3"/>
  <c r="J10437" i="3"/>
  <c r="J6222" i="3"/>
  <c r="J4921" i="3"/>
  <c r="J7689" i="3"/>
  <c r="J13617" i="3"/>
  <c r="J5972" i="3"/>
  <c r="J81" i="3"/>
  <c r="J1955" i="3"/>
  <c r="J9188" i="3"/>
  <c r="J13501" i="3"/>
  <c r="J2908" i="3"/>
  <c r="J9492" i="3"/>
  <c r="J7082" i="3"/>
  <c r="J12612" i="3"/>
  <c r="J11454" i="3"/>
  <c r="J5906" i="3"/>
  <c r="J11251" i="3"/>
  <c r="J10433" i="3"/>
  <c r="J6135" i="3"/>
  <c r="J11661" i="3"/>
  <c r="J5421" i="3"/>
  <c r="J4040" i="3"/>
  <c r="J1192" i="3"/>
  <c r="J7261" i="3"/>
  <c r="J6430" i="3"/>
  <c r="J12071" i="3"/>
  <c r="J5492" i="3"/>
  <c r="J3155" i="3"/>
  <c r="J10456" i="3"/>
  <c r="J6404" i="3"/>
  <c r="J11358" i="3"/>
  <c r="J10221" i="3"/>
  <c r="J11828" i="3"/>
  <c r="J3968" i="3"/>
  <c r="J7224" i="3"/>
  <c r="J12631" i="3"/>
  <c r="J7593" i="3"/>
  <c r="J13304" i="3"/>
  <c r="J6612" i="3"/>
  <c r="J7165" i="3"/>
  <c r="J3120" i="3"/>
  <c r="J6453" i="3"/>
  <c r="J6504" i="3"/>
  <c r="J12501" i="3"/>
  <c r="J13375" i="3"/>
  <c r="J8081" i="3"/>
  <c r="J5747" i="3"/>
  <c r="J7240" i="3"/>
  <c r="J5202" i="3"/>
  <c r="J13989" i="3"/>
  <c r="J73" i="3"/>
  <c r="J4991" i="3"/>
  <c r="J5370" i="3"/>
  <c r="J4643" i="3"/>
  <c r="J4620" i="3"/>
  <c r="J9439" i="3"/>
  <c r="J10231" i="3"/>
  <c r="J1372" i="3"/>
  <c r="J2513" i="3"/>
  <c r="J3519" i="3"/>
  <c r="J7545" i="3"/>
  <c r="J12346" i="3"/>
  <c r="J4029" i="3"/>
  <c r="J5440" i="3"/>
  <c r="J3993" i="3"/>
  <c r="J2256" i="3"/>
  <c r="J7111" i="3"/>
  <c r="J1749" i="3"/>
  <c r="J12634" i="3"/>
  <c r="J3960" i="3"/>
  <c r="J13701" i="3"/>
  <c r="J11775" i="3"/>
  <c r="J12964" i="3"/>
  <c r="J10740" i="3"/>
  <c r="J12832" i="3"/>
  <c r="J3023" i="3"/>
  <c r="J2306" i="3"/>
  <c r="J3969" i="3"/>
  <c r="J14122" i="3"/>
  <c r="J4604" i="3"/>
  <c r="J8400" i="3"/>
  <c r="J13750" i="3"/>
  <c r="J11304" i="3"/>
  <c r="J10990" i="3"/>
  <c r="J13503" i="3"/>
  <c r="J3766" i="3"/>
  <c r="J1081" i="3"/>
  <c r="J2351" i="3"/>
  <c r="J5965" i="3"/>
  <c r="J14141" i="3"/>
  <c r="J13622" i="3"/>
  <c r="J13479" i="3"/>
  <c r="J4454" i="3"/>
  <c r="J7290" i="3"/>
  <c r="J3420" i="3"/>
  <c r="J10723" i="3"/>
  <c r="J2877" i="3"/>
  <c r="J6866" i="3"/>
  <c r="J3994" i="3"/>
  <c r="J6109" i="3"/>
  <c r="J3070" i="3"/>
  <c r="J12268" i="3"/>
  <c r="J8220" i="3"/>
  <c r="J8002" i="3"/>
  <c r="J3236" i="3"/>
  <c r="J1085" i="3"/>
  <c r="J4798" i="3"/>
  <c r="J1872" i="3"/>
  <c r="J2152" i="3"/>
  <c r="J3254" i="3"/>
  <c r="J7854" i="3"/>
  <c r="J7252" i="3"/>
  <c r="J4182" i="3"/>
  <c r="J11480" i="3"/>
  <c r="J10443" i="3"/>
  <c r="J14047" i="3"/>
  <c r="J3269" i="3"/>
  <c r="J5211" i="3"/>
  <c r="J9374" i="3"/>
  <c r="J2594" i="3"/>
  <c r="J9105" i="3"/>
  <c r="J5474" i="3"/>
  <c r="J11598" i="3"/>
  <c r="J8434" i="3"/>
  <c r="J11167" i="3"/>
  <c r="J1434" i="3"/>
  <c r="J8689" i="3"/>
  <c r="J10510" i="3"/>
  <c r="J1867" i="3"/>
  <c r="J12494" i="3"/>
  <c r="J2578" i="3"/>
  <c r="J6830" i="3"/>
  <c r="J10645" i="3"/>
  <c r="J5198" i="3"/>
  <c r="J11300" i="3"/>
  <c r="J11111" i="3"/>
  <c r="J6679" i="3"/>
  <c r="J3899" i="3"/>
  <c r="J218" i="3"/>
  <c r="J13390" i="3"/>
  <c r="J7213" i="3"/>
  <c r="J2290" i="3"/>
  <c r="J4091" i="3"/>
  <c r="J48" i="3"/>
  <c r="J4101" i="3"/>
  <c r="J8134" i="3"/>
  <c r="J9735" i="3"/>
  <c r="J8253" i="3"/>
  <c r="J2691" i="3"/>
  <c r="J6184" i="3"/>
  <c r="J5548" i="3"/>
  <c r="J12731" i="3"/>
  <c r="J3438" i="3"/>
  <c r="J91" i="3"/>
  <c r="J905" i="3"/>
  <c r="J13706" i="3"/>
  <c r="J5931" i="3"/>
  <c r="J8241" i="3"/>
  <c r="J6294" i="3"/>
  <c r="J9896" i="3"/>
  <c r="J5732" i="3"/>
  <c r="J13009" i="3"/>
  <c r="J12201" i="3"/>
  <c r="J10187" i="3"/>
  <c r="J459" i="3"/>
  <c r="J11923" i="3"/>
  <c r="J7452" i="3"/>
  <c r="J6325" i="3"/>
  <c r="J10588" i="3"/>
  <c r="J2237" i="3"/>
  <c r="J12695" i="3"/>
  <c r="J3403" i="3"/>
  <c r="J12638" i="3"/>
  <c r="J6807" i="3"/>
  <c r="J13337" i="3"/>
  <c r="J4552" i="3"/>
  <c r="J8398" i="3"/>
  <c r="J11355" i="3"/>
  <c r="J7328" i="3"/>
  <c r="J7292" i="3"/>
  <c r="J6920" i="3"/>
  <c r="J9637" i="3"/>
  <c r="J6683" i="3"/>
  <c r="J11473" i="3"/>
  <c r="J13736" i="3"/>
  <c r="J8326" i="3"/>
  <c r="J12579" i="3"/>
  <c r="J1147" i="3"/>
  <c r="J8894" i="3"/>
  <c r="J7039" i="3"/>
  <c r="J591" i="3"/>
  <c r="J5687" i="3"/>
  <c r="J4658" i="3"/>
  <c r="J2541" i="3"/>
  <c r="J5378" i="3"/>
  <c r="J9638" i="3"/>
  <c r="J10555" i="3"/>
  <c r="J12220" i="3"/>
  <c r="J88" i="3"/>
  <c r="J2584" i="3"/>
  <c r="J8809" i="3"/>
  <c r="J6735" i="3"/>
  <c r="J10030" i="3"/>
  <c r="J2925" i="3"/>
  <c r="J7892" i="3"/>
  <c r="J6793" i="3"/>
  <c r="J8029" i="3"/>
  <c r="J3081" i="3"/>
  <c r="J7852" i="3"/>
  <c r="J3856" i="3"/>
  <c r="J12816" i="3"/>
  <c r="J2325" i="3"/>
  <c r="J12414" i="3"/>
  <c r="J3164" i="3"/>
  <c r="J2600" i="3"/>
  <c r="J10134" i="3"/>
  <c r="J11612" i="3"/>
  <c r="J13442" i="3"/>
  <c r="J2063" i="3"/>
  <c r="J2869" i="3"/>
  <c r="J566" i="3"/>
  <c r="J6225" i="3"/>
  <c r="J4346" i="3"/>
  <c r="J13953" i="3"/>
  <c r="J533" i="3"/>
  <c r="J7317" i="3"/>
  <c r="J1841" i="3"/>
  <c r="J685" i="3"/>
  <c r="J989" i="3"/>
  <c r="J8935" i="3"/>
  <c r="J11967" i="3"/>
  <c r="J4768" i="3"/>
  <c r="J4940" i="3"/>
  <c r="J9902" i="3"/>
  <c r="J4944" i="3"/>
  <c r="J4505" i="3"/>
  <c r="J4579" i="3"/>
  <c r="J12350" i="3"/>
  <c r="J11825" i="3"/>
  <c r="J10784" i="3"/>
  <c r="J12290" i="3"/>
  <c r="J5525" i="3"/>
  <c r="J3284" i="3"/>
  <c r="J12252" i="3"/>
  <c r="J13904" i="3"/>
  <c r="J13305" i="3"/>
  <c r="J338" i="3"/>
  <c r="J11827" i="3"/>
  <c r="J126" i="3"/>
  <c r="J10866" i="3"/>
  <c r="J12417" i="3"/>
  <c r="J10415" i="3"/>
  <c r="J3623" i="3"/>
  <c r="J9062" i="3"/>
  <c r="J709" i="3"/>
  <c r="J13110" i="3"/>
  <c r="J5881" i="3"/>
  <c r="J13730" i="3"/>
  <c r="J11310" i="3"/>
  <c r="J11699" i="3"/>
  <c r="J2935" i="3"/>
  <c r="J12182" i="3"/>
  <c r="J1519" i="3"/>
  <c r="J3270" i="3"/>
  <c r="J9272" i="3"/>
  <c r="J501" i="3"/>
  <c r="J10342" i="3"/>
  <c r="J6159" i="3"/>
  <c r="J10798" i="3"/>
  <c r="J6984" i="3"/>
  <c r="J10451" i="3"/>
  <c r="J4098" i="3"/>
  <c r="J3530" i="3"/>
  <c r="J1977" i="3"/>
  <c r="J10890" i="3"/>
  <c r="J9525" i="3"/>
  <c r="J8479" i="3"/>
  <c r="J3988" i="3"/>
  <c r="J5314" i="3"/>
  <c r="J10945" i="3"/>
  <c r="J6849" i="3"/>
  <c r="J6456" i="3"/>
  <c r="J1689" i="3"/>
  <c r="J9609" i="3"/>
  <c r="J10641" i="3"/>
  <c r="J4250" i="3"/>
  <c r="J4837" i="3"/>
  <c r="J5705" i="3"/>
  <c r="J1008" i="3"/>
  <c r="J3110" i="3"/>
  <c r="J11993" i="3"/>
  <c r="J1566" i="3"/>
  <c r="J2856" i="3"/>
  <c r="J10788" i="3"/>
  <c r="J12066" i="3"/>
  <c r="J11737" i="3"/>
  <c r="J11687" i="3"/>
  <c r="J966" i="3"/>
  <c r="J10654" i="3"/>
  <c r="J11453" i="3"/>
  <c r="J9944" i="3"/>
  <c r="J8545" i="3"/>
  <c r="J8934" i="3"/>
  <c r="J1086" i="3"/>
  <c r="J3819" i="3"/>
  <c r="J7688" i="3"/>
  <c r="J5938" i="3"/>
  <c r="J11061" i="3"/>
  <c r="J12037" i="3"/>
  <c r="J1518" i="3"/>
  <c r="J1161" i="3"/>
  <c r="J11013" i="3"/>
  <c r="J2878" i="3"/>
  <c r="J10519" i="3"/>
  <c r="J1702" i="3"/>
  <c r="J4282" i="3"/>
  <c r="J12336" i="3"/>
  <c r="J13167" i="3"/>
  <c r="J1466" i="3"/>
  <c r="J3215" i="3"/>
  <c r="J13515" i="3"/>
  <c r="J13227" i="3"/>
  <c r="J2769" i="3"/>
  <c r="J6" i="3"/>
  <c r="J7126" i="3"/>
  <c r="J9016" i="3"/>
  <c r="J5692" i="3"/>
  <c r="J14098" i="3"/>
  <c r="J4756" i="3"/>
  <c r="J5466" i="3"/>
  <c r="J8668" i="3"/>
  <c r="J3080" i="3"/>
  <c r="J342" i="3"/>
  <c r="J4611" i="3"/>
  <c r="J9408" i="3"/>
  <c r="J12979" i="3"/>
  <c r="J11182" i="3"/>
  <c r="J13130" i="3"/>
  <c r="J8187" i="3"/>
  <c r="J11085" i="3"/>
  <c r="J4863" i="3"/>
  <c r="J6506" i="3"/>
  <c r="J2357" i="3"/>
  <c r="J13628" i="3"/>
  <c r="J3957" i="3"/>
  <c r="J7529" i="3"/>
  <c r="J9501" i="3"/>
  <c r="J1540" i="3"/>
  <c r="J4978" i="3"/>
  <c r="J13555" i="3"/>
  <c r="J5871" i="3"/>
  <c r="J12848" i="3"/>
  <c r="J6519" i="3"/>
  <c r="J4319" i="3"/>
  <c r="J11488" i="3"/>
  <c r="J13818" i="3"/>
  <c r="J7219" i="3"/>
  <c r="J6619" i="3"/>
  <c r="J5632" i="3"/>
  <c r="J6621" i="3"/>
  <c r="J11961" i="3"/>
  <c r="J4827" i="3"/>
  <c r="J409" i="3"/>
  <c r="J8361" i="3"/>
  <c r="J12673" i="3"/>
  <c r="J6215" i="3"/>
  <c r="J13228" i="3"/>
  <c r="J9116" i="3"/>
  <c r="J6364" i="3"/>
  <c r="J5949" i="3"/>
  <c r="J2950" i="3"/>
  <c r="J8265" i="3"/>
  <c r="J13752" i="3"/>
  <c r="J13654" i="3"/>
  <c r="J13743" i="3"/>
  <c r="J8722" i="3"/>
  <c r="J4380" i="3"/>
  <c r="J12990" i="3"/>
  <c r="J8386" i="3"/>
  <c r="J7917" i="3"/>
  <c r="J3278" i="3"/>
  <c r="J10260" i="3"/>
  <c r="J5424" i="3"/>
  <c r="J8617" i="3"/>
  <c r="J13459" i="3"/>
  <c r="J404" i="3"/>
  <c r="J11397" i="3"/>
  <c r="J11689" i="3"/>
  <c r="J5942" i="3"/>
  <c r="J13786" i="3"/>
  <c r="J6630" i="3"/>
  <c r="J4608" i="3"/>
  <c r="J12331" i="3"/>
  <c r="J3323" i="3"/>
  <c r="J11284" i="3"/>
  <c r="J3739" i="3"/>
  <c r="J11837" i="3"/>
  <c r="J2577" i="3"/>
  <c r="J9339" i="3"/>
  <c r="J7050" i="3"/>
  <c r="J8355" i="3"/>
  <c r="J8735" i="3"/>
  <c r="J9273" i="3"/>
  <c r="J1371" i="3"/>
  <c r="J6603" i="3"/>
  <c r="J686" i="3"/>
  <c r="J1383" i="3"/>
  <c r="J10196" i="3"/>
  <c r="J8416" i="3"/>
  <c r="J4592" i="3"/>
  <c r="J9555" i="3"/>
  <c r="J495" i="3"/>
  <c r="J5147" i="3"/>
  <c r="J3399" i="3"/>
  <c r="J486" i="3"/>
  <c r="J889" i="3"/>
  <c r="J10330" i="3"/>
  <c r="J8603" i="3"/>
  <c r="J9079" i="3"/>
  <c r="J5748" i="3"/>
  <c r="J10503" i="3"/>
  <c r="J1995" i="3"/>
  <c r="J3934" i="3"/>
  <c r="J2601" i="3"/>
  <c r="J10380" i="3"/>
  <c r="J10355" i="3"/>
  <c r="J13540" i="3"/>
  <c r="J10760" i="3"/>
  <c r="J6972" i="3"/>
  <c r="J9034" i="3"/>
  <c r="J12663" i="3"/>
  <c r="J13308" i="3"/>
  <c r="J13182" i="3"/>
  <c r="J9053" i="3"/>
  <c r="J10470" i="3"/>
  <c r="J13988" i="3"/>
  <c r="J13069" i="3"/>
  <c r="J7298" i="3"/>
  <c r="J2717" i="3"/>
  <c r="J13165" i="3"/>
  <c r="J4908" i="3"/>
  <c r="J6260" i="3"/>
  <c r="J6993" i="3"/>
  <c r="J2978" i="3"/>
  <c r="J10578" i="3"/>
  <c r="J8838" i="3"/>
  <c r="J6421" i="3"/>
  <c r="J11367" i="3"/>
  <c r="J4028" i="3"/>
  <c r="J10365" i="3"/>
  <c r="J8028" i="3"/>
  <c r="J2174" i="3"/>
  <c r="J8312" i="3"/>
  <c r="J1087" i="3"/>
  <c r="J1229" i="3"/>
  <c r="J10509" i="3"/>
  <c r="J12437" i="3"/>
  <c r="J9856" i="3"/>
  <c r="J14086" i="3"/>
  <c r="J11640" i="3"/>
  <c r="J7932" i="3"/>
  <c r="J9201" i="3"/>
  <c r="J5366" i="3"/>
  <c r="J13640" i="3"/>
  <c r="J12869" i="3"/>
  <c r="J9973" i="3"/>
  <c r="J4473" i="3"/>
  <c r="J5213" i="3"/>
  <c r="J8431" i="3"/>
  <c r="J3116" i="3"/>
  <c r="J9378" i="3"/>
  <c r="J988" i="3"/>
  <c r="J4862" i="3"/>
  <c r="J10961" i="3"/>
  <c r="J1754" i="3"/>
  <c r="J9141" i="3"/>
  <c r="J12752" i="3"/>
  <c r="J2985" i="3"/>
  <c r="J9709" i="3"/>
  <c r="J11295" i="3"/>
  <c r="J2486" i="3"/>
  <c r="J3264" i="3"/>
  <c r="J13057" i="3"/>
  <c r="J12180" i="3"/>
  <c r="J4384" i="3"/>
  <c r="J4949" i="3"/>
  <c r="J12340" i="3"/>
  <c r="J2773" i="3"/>
  <c r="J14023" i="3"/>
  <c r="J8945" i="3"/>
  <c r="J2539" i="3"/>
  <c r="J1765" i="3"/>
  <c r="J11578" i="3"/>
  <c r="J7085" i="3"/>
  <c r="J11723" i="3"/>
  <c r="J14147" i="3"/>
  <c r="J6677" i="3"/>
  <c r="J13694" i="3"/>
  <c r="J8197" i="3"/>
  <c r="J10343" i="3"/>
  <c r="J3800" i="3"/>
  <c r="J6111" i="3"/>
  <c r="J7160" i="3"/>
  <c r="J546" i="3"/>
  <c r="J13589" i="3"/>
  <c r="J2746" i="3"/>
  <c r="J4466" i="3"/>
  <c r="J11797" i="3"/>
  <c r="J7421" i="3"/>
  <c r="J10344" i="3"/>
  <c r="J12549" i="3"/>
  <c r="J13235" i="3"/>
  <c r="J12770" i="3"/>
  <c r="J2532" i="3"/>
  <c r="J8153" i="3"/>
  <c r="J9929" i="3"/>
  <c r="J5570" i="3"/>
  <c r="J7024" i="3"/>
  <c r="J9253" i="3"/>
  <c r="J3183" i="3"/>
  <c r="J2192" i="3"/>
  <c r="J8760" i="3"/>
  <c r="J4239" i="3"/>
  <c r="J3757" i="3"/>
  <c r="J5607" i="3"/>
  <c r="J7325" i="3"/>
  <c r="J3940" i="3"/>
  <c r="J726" i="3"/>
  <c r="J12013" i="3"/>
  <c r="J13152" i="3"/>
  <c r="J9094" i="3"/>
  <c r="J10972" i="3"/>
  <c r="J8757" i="3"/>
  <c r="J783" i="3"/>
  <c r="J5006" i="3"/>
  <c r="J7997" i="3"/>
  <c r="J9497" i="3"/>
  <c r="J29" i="3"/>
  <c r="J12864" i="3"/>
  <c r="J9355" i="3"/>
  <c r="J12425" i="3"/>
  <c r="J4399" i="3"/>
  <c r="J8938" i="3"/>
  <c r="J1043" i="3"/>
  <c r="J13828" i="3"/>
  <c r="J3522" i="3"/>
  <c r="J10319" i="3"/>
  <c r="J11101" i="3"/>
  <c r="J6957" i="3"/>
  <c r="J10406" i="3"/>
  <c r="J65" i="3"/>
  <c r="J9649" i="3"/>
  <c r="J9403" i="3"/>
  <c r="J7940" i="3"/>
  <c r="J9937" i="3"/>
  <c r="J7442" i="3"/>
  <c r="J10354" i="3"/>
  <c r="J4231" i="3"/>
  <c r="J9797" i="3"/>
  <c r="J8260" i="3"/>
  <c r="J9195" i="3"/>
  <c r="J12748" i="3"/>
  <c r="J4828" i="3"/>
  <c r="J4219" i="3"/>
  <c r="J14072" i="3"/>
  <c r="J5516" i="3"/>
  <c r="J12679" i="3"/>
  <c r="J11263" i="3"/>
  <c r="J13102" i="3"/>
  <c r="J12512" i="3"/>
  <c r="J8784" i="3"/>
  <c r="J433" i="3"/>
  <c r="J11159" i="3"/>
  <c r="J5771" i="3"/>
  <c r="J12975" i="3"/>
  <c r="J3119" i="3"/>
  <c r="J2242" i="3"/>
  <c r="J5719" i="3"/>
  <c r="J9909" i="3"/>
  <c r="J1117" i="3"/>
  <c r="J162" i="3"/>
  <c r="J13440" i="3"/>
  <c r="J9325" i="3"/>
  <c r="J4757" i="3"/>
  <c r="J1793" i="3"/>
  <c r="J13335" i="3"/>
  <c r="J2944" i="3"/>
  <c r="J8402" i="3"/>
  <c r="J10322" i="3"/>
  <c r="J3937" i="3"/>
  <c r="J5058" i="3"/>
  <c r="J12514" i="3"/>
  <c r="J7970" i="3"/>
  <c r="J4743" i="3"/>
  <c r="J8209" i="3"/>
  <c r="J8669" i="3"/>
  <c r="J8128" i="3"/>
  <c r="J4228" i="3"/>
  <c r="J4108" i="3"/>
  <c r="J6372" i="3"/>
  <c r="J9490" i="3"/>
  <c r="J584" i="3"/>
  <c r="J3415" i="3"/>
  <c r="J11404" i="3"/>
  <c r="J12018" i="3"/>
  <c r="J4344" i="3"/>
  <c r="J6584" i="3"/>
  <c r="J1884" i="3"/>
  <c r="J11184" i="3"/>
  <c r="J10507" i="3"/>
  <c r="J2963" i="3"/>
  <c r="J10271" i="3"/>
  <c r="J5296" i="3"/>
  <c r="J10909" i="3"/>
  <c r="J5382" i="3"/>
  <c r="J6947" i="3"/>
  <c r="J4655" i="3"/>
  <c r="J10363" i="3"/>
  <c r="J5209" i="3"/>
  <c r="J7565" i="3"/>
  <c r="J2202" i="3"/>
  <c r="J12823" i="3"/>
  <c r="J5918" i="3"/>
  <c r="J5695" i="3"/>
  <c r="J1764" i="3"/>
  <c r="J13997" i="3"/>
  <c r="J12325" i="3"/>
  <c r="J12941" i="3"/>
  <c r="J11654" i="3"/>
  <c r="J10204" i="3"/>
  <c r="J313" i="3"/>
  <c r="J8864" i="3"/>
  <c r="J11156" i="3"/>
  <c r="J3600" i="3"/>
  <c r="J5752" i="3"/>
  <c r="J6896" i="3"/>
  <c r="J5496" i="3"/>
  <c r="J10254" i="3"/>
  <c r="J3062" i="3"/>
  <c r="J8433" i="3"/>
  <c r="J6064" i="3"/>
  <c r="J10481" i="3"/>
  <c r="J6804" i="3"/>
  <c r="J2064" i="3"/>
  <c r="J931" i="3"/>
  <c r="J4572" i="3"/>
  <c r="J11155" i="3"/>
  <c r="J13703" i="3"/>
  <c r="J1705" i="3"/>
  <c r="J10611" i="3"/>
  <c r="J1917" i="3"/>
  <c r="J11556" i="3"/>
  <c r="J11794" i="3"/>
  <c r="J7258" i="3"/>
  <c r="J3037" i="3"/>
  <c r="J10384" i="3"/>
  <c r="J5765" i="3"/>
  <c r="J13532" i="3"/>
  <c r="J11798" i="3"/>
  <c r="J1420" i="3"/>
  <c r="J11871" i="3"/>
  <c r="J6407" i="3"/>
  <c r="J13112" i="3"/>
  <c r="J9914" i="3"/>
  <c r="J1485" i="3"/>
  <c r="J3723" i="3"/>
  <c r="J12969" i="3"/>
  <c r="J5359" i="3"/>
  <c r="J90" i="3"/>
  <c r="J7969" i="3"/>
  <c r="J3345" i="3"/>
  <c r="J13832" i="3"/>
  <c r="J9089" i="3"/>
  <c r="J10020" i="3"/>
  <c r="J558" i="3"/>
  <c r="J5545" i="3"/>
  <c r="J1403" i="3"/>
  <c r="J9044" i="3"/>
  <c r="J8641" i="3"/>
  <c r="J2678" i="3"/>
  <c r="J9777" i="3"/>
  <c r="J9483" i="3"/>
  <c r="J4246" i="3"/>
  <c r="J3339" i="3"/>
  <c r="J2185" i="3"/>
  <c r="J10188" i="3"/>
  <c r="J5806" i="3"/>
  <c r="J6609" i="3"/>
  <c r="J3006" i="3"/>
  <c r="J985" i="3"/>
  <c r="J13303" i="3"/>
  <c r="J10419" i="3"/>
  <c r="J3903" i="3"/>
  <c r="J12561" i="3"/>
  <c r="J112" i="3"/>
  <c r="J7744" i="3"/>
  <c r="J1904" i="3"/>
  <c r="J10476" i="3"/>
  <c r="J9688" i="3"/>
  <c r="J12461" i="3"/>
  <c r="J5231" i="3"/>
  <c r="J6342" i="3"/>
  <c r="J12289" i="3"/>
  <c r="J803" i="3"/>
  <c r="J4965" i="3"/>
  <c r="J9111" i="3"/>
  <c r="J12088" i="3"/>
  <c r="J8160" i="3"/>
  <c r="J2205" i="3"/>
  <c r="J10376" i="3"/>
  <c r="J11421" i="3"/>
  <c r="J11829" i="3"/>
  <c r="J11966" i="3"/>
  <c r="J1077" i="3"/>
  <c r="J394" i="3"/>
  <c r="J11117" i="3"/>
  <c r="J11216" i="3"/>
  <c r="J10907" i="3"/>
  <c r="J8276" i="3"/>
  <c r="J9108" i="3"/>
  <c r="J2318" i="3"/>
  <c r="J13824" i="3"/>
  <c r="J7281" i="3"/>
  <c r="J225" i="3"/>
  <c r="J12767" i="3"/>
  <c r="J14180" i="3"/>
  <c r="J8561" i="3"/>
  <c r="J937" i="3"/>
  <c r="J121" i="3"/>
  <c r="J7670" i="3"/>
  <c r="J5360" i="3"/>
  <c r="J810" i="3"/>
  <c r="J10970" i="3"/>
  <c r="J7407" i="3"/>
  <c r="J6151" i="3"/>
  <c r="J12801" i="3"/>
  <c r="J4637" i="3"/>
  <c r="J6293" i="3"/>
  <c r="J1194" i="3"/>
  <c r="J2791" i="3"/>
  <c r="J9077" i="3"/>
  <c r="J11772" i="3"/>
  <c r="J8453" i="3"/>
  <c r="J10904" i="3"/>
  <c r="J2826" i="3"/>
  <c r="J8258" i="3"/>
  <c r="J9456" i="3"/>
  <c r="J5470" i="3"/>
  <c r="J13746" i="3"/>
  <c r="J936" i="3"/>
  <c r="J14116" i="3"/>
  <c r="J1495" i="3"/>
  <c r="J7702" i="3"/>
  <c r="J1407" i="3"/>
  <c r="J10340" i="3"/>
  <c r="J12555" i="3"/>
  <c r="J10285" i="3"/>
  <c r="J4308" i="3"/>
  <c r="J7206" i="3"/>
  <c r="J3676" i="3"/>
  <c r="J9125" i="3"/>
  <c r="J8818" i="3"/>
  <c r="J10284" i="3"/>
  <c r="J9382" i="3"/>
  <c r="J5837" i="3"/>
  <c r="J5146" i="3"/>
  <c r="J5506" i="3"/>
  <c r="J2553" i="3"/>
  <c r="J10615" i="3"/>
  <c r="J8093" i="3"/>
  <c r="J4267" i="3"/>
  <c r="J12125" i="3"/>
  <c r="J3406" i="3"/>
  <c r="J2546" i="3"/>
  <c r="J14143" i="3"/>
  <c r="J9614" i="3"/>
  <c r="J13910" i="3"/>
  <c r="J13852" i="3"/>
  <c r="J13272" i="3"/>
  <c r="J2812" i="3"/>
  <c r="J10601" i="3"/>
  <c r="J7512" i="3"/>
  <c r="J13452" i="3"/>
  <c r="J11782" i="3"/>
  <c r="J9550" i="3"/>
  <c r="J10152" i="3"/>
  <c r="J12602" i="3"/>
  <c r="J10915" i="3"/>
  <c r="J10079" i="3"/>
  <c r="J11851" i="3"/>
  <c r="J2747" i="3"/>
  <c r="J7716" i="3"/>
  <c r="J664" i="3"/>
  <c r="J9389" i="3"/>
  <c r="J12288" i="3"/>
  <c r="J1154" i="3"/>
  <c r="J11681" i="3"/>
  <c r="J4615" i="3"/>
  <c r="J6759" i="3"/>
  <c r="J93" i="3"/>
  <c r="J34" i="3"/>
  <c r="J13421" i="3"/>
  <c r="J7766" i="3"/>
  <c r="J1503" i="3"/>
  <c r="J9814" i="3"/>
  <c r="J7413" i="3"/>
  <c r="J10459" i="3"/>
  <c r="J2977" i="3"/>
  <c r="J8140" i="3"/>
  <c r="J13077" i="3"/>
  <c r="J947" i="3"/>
  <c r="J2681" i="3"/>
  <c r="J1455" i="3"/>
  <c r="J8367" i="3"/>
  <c r="J5660" i="3"/>
  <c r="J9768" i="3"/>
  <c r="J13614" i="3"/>
  <c r="J13932" i="3"/>
  <c r="J1671" i="3"/>
  <c r="J10549" i="3"/>
  <c r="J13966" i="3"/>
  <c r="J6768" i="3"/>
  <c r="J3328" i="3"/>
  <c r="J4938" i="3"/>
  <c r="J9736" i="3"/>
  <c r="J11604" i="3"/>
  <c r="J6686" i="3"/>
  <c r="J720" i="3"/>
  <c r="J12375" i="3"/>
  <c r="J10921" i="3"/>
  <c r="J4264" i="3"/>
  <c r="J5005" i="3"/>
  <c r="J6019" i="3"/>
  <c r="J6378" i="3"/>
  <c r="J12076" i="3"/>
  <c r="J1814" i="3"/>
  <c r="J3015" i="3"/>
  <c r="J5645" i="3"/>
  <c r="J10857" i="3"/>
  <c r="J2009" i="3"/>
  <c r="J7673" i="3"/>
  <c r="J13678" i="3"/>
  <c r="J6226" i="3"/>
  <c r="J10265" i="3"/>
  <c r="J3832" i="3"/>
  <c r="J6770" i="3"/>
  <c r="J4295" i="3"/>
  <c r="J2902" i="3"/>
  <c r="J3004" i="3"/>
  <c r="J9095" i="3"/>
  <c r="J7352" i="3"/>
  <c r="J569" i="3"/>
  <c r="J8756" i="3"/>
  <c r="J5522" i="3"/>
  <c r="J7260" i="3"/>
  <c r="J3186" i="3"/>
  <c r="J13962" i="3"/>
  <c r="J7786" i="3"/>
  <c r="J997" i="3"/>
  <c r="J10807" i="3"/>
  <c r="J7238" i="3"/>
  <c r="J1431" i="3"/>
  <c r="J12286" i="3"/>
  <c r="J8814" i="3"/>
  <c r="J12419" i="3"/>
  <c r="J604" i="3"/>
  <c r="J12839" i="3"/>
  <c r="J9618" i="3"/>
  <c r="J1825" i="3"/>
  <c r="J5230" i="3"/>
  <c r="J358" i="3"/>
  <c r="J11570" i="3"/>
  <c r="J1348" i="3"/>
  <c r="J4566" i="3"/>
  <c r="J3129" i="3"/>
  <c r="J7921" i="3"/>
  <c r="J7785" i="3"/>
  <c r="J13385" i="3"/>
  <c r="J10942" i="3"/>
  <c r="J14108" i="3"/>
  <c r="J13429" i="3"/>
  <c r="J5190" i="3"/>
  <c r="J10140" i="3"/>
  <c r="J13361" i="3"/>
  <c r="J11476" i="3"/>
  <c r="J6494" i="3"/>
  <c r="J6740" i="3"/>
  <c r="J6559" i="3"/>
  <c r="J4167" i="3"/>
  <c r="J10566" i="3"/>
  <c r="J2774" i="3"/>
  <c r="J5888" i="3"/>
  <c r="J822" i="3"/>
  <c r="J2804" i="3"/>
  <c r="J792" i="3"/>
  <c r="J813" i="3"/>
  <c r="J11951" i="3"/>
  <c r="J4170" i="3"/>
  <c r="J1614" i="3"/>
  <c r="J4477" i="3"/>
  <c r="J4093" i="3"/>
  <c r="J3605" i="3"/>
  <c r="J7154" i="3"/>
  <c r="J7982" i="3"/>
  <c r="J5414" i="3"/>
  <c r="J10992" i="3"/>
  <c r="J4635" i="3"/>
  <c r="J8725" i="3"/>
  <c r="J5221" i="3"/>
  <c r="J8130" i="3"/>
  <c r="J13545" i="3"/>
  <c r="J2548" i="3"/>
  <c r="J10637" i="3"/>
  <c r="J9557" i="3"/>
  <c r="J1334" i="3"/>
  <c r="J369" i="3"/>
  <c r="J7223" i="3"/>
  <c r="J12932" i="3"/>
  <c r="J638" i="3"/>
  <c r="J4802" i="3"/>
  <c r="J7212" i="3"/>
  <c r="J11684" i="3"/>
  <c r="J7062" i="3"/>
  <c r="J6196" i="3"/>
  <c r="J1214" i="3"/>
  <c r="J721" i="3"/>
  <c r="J6642" i="3"/>
  <c r="J3109" i="3"/>
  <c r="J10125" i="3"/>
  <c r="J10358" i="3"/>
  <c r="J9936" i="3"/>
  <c r="J6244" i="3"/>
  <c r="J8953" i="3"/>
  <c r="J12581" i="3"/>
  <c r="J1263" i="3"/>
  <c r="J4488" i="3"/>
  <c r="J1427" i="3"/>
  <c r="J14113" i="3"/>
  <c r="J2474" i="3"/>
  <c r="J13115" i="3"/>
  <c r="J3395" i="3"/>
  <c r="J13212" i="3"/>
  <c r="J1549" i="3"/>
  <c r="J10404" i="3"/>
  <c r="J10926" i="3"/>
  <c r="J755" i="3"/>
  <c r="J7904" i="3"/>
  <c r="J8873" i="3"/>
  <c r="J7361" i="3"/>
  <c r="J11128" i="3"/>
  <c r="J7471" i="3"/>
  <c r="J886" i="3"/>
  <c r="J13358" i="3"/>
  <c r="J3692" i="3"/>
  <c r="J12250" i="3"/>
  <c r="J1577" i="3"/>
  <c r="J6903" i="3"/>
  <c r="J9915" i="3"/>
  <c r="J13433" i="3"/>
  <c r="J5575" i="3"/>
  <c r="J1829" i="3"/>
  <c r="J13365" i="3"/>
  <c r="J9248" i="3"/>
  <c r="J12080" i="3"/>
  <c r="J3896" i="3"/>
  <c r="J13791" i="3"/>
  <c r="J3714" i="3"/>
  <c r="J7511" i="3"/>
  <c r="J10680" i="3"/>
  <c r="J7451" i="3"/>
  <c r="J6921" i="3"/>
  <c r="J5848" i="3"/>
  <c r="J1204" i="3"/>
  <c r="J2407" i="3"/>
  <c r="J5884" i="3"/>
  <c r="J11043" i="3"/>
  <c r="J9805" i="3"/>
  <c r="J1708" i="3"/>
  <c r="J12046" i="3"/>
  <c r="J9574" i="3"/>
  <c r="J4341" i="3"/>
  <c r="J8707" i="3"/>
  <c r="J10745" i="3"/>
  <c r="J1305" i="3"/>
  <c r="J5437" i="3"/>
  <c r="J3094" i="3"/>
  <c r="J450" i="3"/>
  <c r="J4548" i="3"/>
  <c r="J12348" i="3"/>
  <c r="J7103" i="3"/>
  <c r="J12772" i="3"/>
  <c r="J2187" i="3"/>
  <c r="J12162" i="3"/>
  <c r="J1356" i="3"/>
  <c r="J2528" i="3"/>
  <c r="J1870" i="3"/>
  <c r="J2840" i="3"/>
  <c r="J5082" i="3"/>
  <c r="J4285" i="3"/>
  <c r="J3889" i="3"/>
  <c r="J13952" i="3"/>
  <c r="J5724" i="3"/>
  <c r="J12756" i="3"/>
  <c r="J7080" i="3"/>
  <c r="J13492" i="3"/>
  <c r="J3947" i="3"/>
  <c r="J5751" i="3"/>
  <c r="J815" i="3"/>
  <c r="J10949" i="3"/>
  <c r="J3772" i="3"/>
  <c r="J1273" i="3"/>
  <c r="J3054" i="3"/>
  <c r="J4176" i="3"/>
  <c r="J4468" i="3"/>
  <c r="J6839" i="3"/>
  <c r="J8238" i="3"/>
  <c r="J7192" i="3"/>
  <c r="J5581" i="3"/>
  <c r="J11132" i="3"/>
  <c r="J8696" i="3"/>
  <c r="J8321" i="3"/>
  <c r="J7057" i="3"/>
  <c r="J724" i="3"/>
  <c r="J4924" i="3"/>
  <c r="J6389" i="3"/>
  <c r="J11435" i="3"/>
  <c r="J10638" i="3"/>
  <c r="J7489" i="3"/>
  <c r="J13626" i="3"/>
  <c r="J11515" i="3"/>
  <c r="J8891" i="3"/>
  <c r="J12627" i="3"/>
  <c r="J9407" i="3"/>
  <c r="J9852" i="3"/>
  <c r="J10258" i="3"/>
  <c r="J535" i="3"/>
  <c r="J2788" i="3"/>
  <c r="J4866" i="3"/>
  <c r="J1005" i="3"/>
  <c r="J13495" i="3"/>
  <c r="J3710" i="3"/>
  <c r="J1478" i="3"/>
  <c r="J5462" i="3"/>
  <c r="J3881" i="3"/>
  <c r="J11643" i="3"/>
  <c r="J1471" i="3"/>
  <c r="J9731" i="3"/>
  <c r="J7474" i="3"/>
  <c r="J4315" i="3"/>
  <c r="J9561" i="3"/>
  <c r="J6837" i="3"/>
  <c r="J13049" i="3"/>
  <c r="J10193" i="3"/>
  <c r="J7954" i="3"/>
  <c r="J7500" i="3"/>
  <c r="J5045" i="3"/>
  <c r="J14194" i="3"/>
  <c r="J2462" i="3"/>
  <c r="J2581" i="3"/>
  <c r="J5315" i="3"/>
  <c r="J2850" i="3"/>
  <c r="J10627" i="3"/>
  <c r="J94" i="3"/>
  <c r="J1914" i="3"/>
  <c r="J14029" i="3"/>
  <c r="J1458" i="3"/>
  <c r="J10706" i="3"/>
  <c r="J3291" i="3"/>
  <c r="J12420" i="3"/>
  <c r="J9818" i="3"/>
  <c r="J4554" i="3"/>
  <c r="J8151" i="3"/>
  <c r="J11531" i="3"/>
  <c r="J6337" i="3"/>
  <c r="J7504" i="3"/>
  <c r="J6899" i="3"/>
  <c r="J108" i="3"/>
  <c r="J6914" i="3"/>
  <c r="J2975" i="3"/>
  <c r="J6210" i="3"/>
  <c r="J13999" i="3"/>
  <c r="J12943" i="3"/>
  <c r="J13462" i="3"/>
  <c r="J5501" i="3"/>
  <c r="J12574" i="3"/>
  <c r="J480" i="3"/>
  <c r="J8656" i="3"/>
  <c r="J13665" i="3"/>
  <c r="J3347" i="3"/>
  <c r="J1957" i="3"/>
  <c r="J5116" i="3"/>
  <c r="J5919" i="3"/>
  <c r="J11276" i="3"/>
  <c r="J11154" i="3"/>
  <c r="J10847" i="3"/>
  <c r="J3113" i="3"/>
  <c r="J10214" i="3"/>
  <c r="J2849" i="3"/>
  <c r="J14157" i="3"/>
  <c r="J7863" i="3"/>
  <c r="J11370" i="3"/>
  <c r="J1788" i="3"/>
  <c r="J5627" i="3"/>
  <c r="J4840" i="3"/>
  <c r="J10373" i="3"/>
  <c r="J1812" i="3"/>
  <c r="J915" i="3"/>
  <c r="J2068" i="3"/>
  <c r="J1027" i="3"/>
  <c r="J11089" i="3"/>
  <c r="J8741" i="3"/>
  <c r="J452" i="3"/>
  <c r="J10423" i="3"/>
  <c r="J1996" i="3"/>
  <c r="J326" i="3"/>
  <c r="J6349" i="3"/>
  <c r="J5841" i="3"/>
  <c r="J14118" i="3"/>
  <c r="J2423" i="3"/>
  <c r="J5586" i="3"/>
  <c r="J7775" i="3"/>
  <c r="J7468" i="3"/>
  <c r="J13643" i="3"/>
  <c r="J5855" i="3"/>
  <c r="J4698" i="3"/>
  <c r="J13946" i="3"/>
  <c r="J12239" i="3"/>
  <c r="J1758" i="3"/>
  <c r="J9931" i="3"/>
  <c r="J2873" i="3"/>
  <c r="J4210" i="3"/>
  <c r="J13498" i="3"/>
  <c r="J12636" i="3"/>
  <c r="J6063" i="3"/>
  <c r="J8162" i="3"/>
  <c r="J1065" i="3"/>
  <c r="J2574" i="3"/>
  <c r="J4345" i="3"/>
  <c r="J277" i="3"/>
  <c r="J4402" i="3"/>
  <c r="J1512" i="3"/>
  <c r="J1728" i="3"/>
  <c r="J10913" i="3"/>
  <c r="J6387" i="3"/>
  <c r="J4696" i="3"/>
  <c r="J96" i="3"/>
  <c r="J9228" i="3"/>
  <c r="J12115" i="3"/>
  <c r="J10349" i="3"/>
  <c r="J8851" i="3"/>
  <c r="J11989" i="3"/>
  <c r="J10534" i="3"/>
  <c r="J13956" i="3"/>
  <c r="J13565" i="3"/>
  <c r="J1778" i="3"/>
  <c r="J250" i="3"/>
  <c r="J337" i="3"/>
  <c r="J1433" i="3"/>
  <c r="J10530" i="3"/>
  <c r="J9078" i="3"/>
  <c r="J12596" i="3"/>
  <c r="J13225" i="3"/>
  <c r="J11478" i="3"/>
  <c r="J12580" i="3"/>
  <c r="J6104" i="3"/>
  <c r="J2987" i="3"/>
  <c r="J940" i="3"/>
  <c r="J13316" i="3"/>
  <c r="J2956" i="3"/>
  <c r="J4033" i="3"/>
  <c r="J4952" i="3"/>
  <c r="J2399" i="3"/>
  <c r="J9208" i="3"/>
  <c r="J8399" i="3"/>
  <c r="J12676" i="3"/>
  <c r="J21" i="3"/>
  <c r="J11175" i="3"/>
  <c r="J3295" i="3"/>
  <c r="J12956" i="3"/>
  <c r="J2376" i="3"/>
  <c r="J1124" i="3"/>
  <c r="J10594" i="3"/>
  <c r="J5822" i="3"/>
  <c r="J11979" i="3"/>
  <c r="J11519" i="3"/>
  <c r="J9624" i="3"/>
  <c r="J2452" i="3"/>
  <c r="J7217" i="3"/>
  <c r="J7205" i="3"/>
  <c r="J11168" i="3"/>
  <c r="J2509" i="3"/>
  <c r="J10861" i="3"/>
  <c r="J11601" i="3"/>
  <c r="J2749" i="3"/>
  <c r="J10796" i="3"/>
  <c r="J10934" i="3"/>
  <c r="J12595" i="3"/>
  <c r="J9282" i="3"/>
  <c r="J10093" i="3"/>
  <c r="J9006" i="3"/>
  <c r="J9710" i="3"/>
  <c r="J2534" i="3"/>
  <c r="J1756" i="3"/>
  <c r="J829" i="3"/>
  <c r="J5646" i="3"/>
  <c r="J11609" i="3"/>
  <c r="J12937" i="3"/>
  <c r="J3442" i="3"/>
  <c r="J140" i="3"/>
  <c r="J13047" i="3"/>
  <c r="J10315" i="3"/>
  <c r="J11384" i="3"/>
  <c r="J8899" i="3"/>
  <c r="J8086" i="3"/>
  <c r="J7686" i="3"/>
  <c r="J12856" i="3"/>
  <c r="J7783" i="3"/>
  <c r="J1802" i="3"/>
  <c r="J1994" i="3"/>
  <c r="J13353" i="3"/>
  <c r="J7477" i="3"/>
  <c r="J9322" i="3"/>
  <c r="J1736" i="3"/>
  <c r="J3859" i="3"/>
  <c r="J328" i="3"/>
  <c r="J4876" i="3"/>
  <c r="J8761" i="3"/>
  <c r="J9073" i="3"/>
  <c r="J3697" i="3"/>
  <c r="J10496" i="3"/>
  <c r="J12408" i="3"/>
  <c r="J4289" i="3"/>
  <c r="J7770" i="3"/>
  <c r="J7943" i="3"/>
  <c r="J14094" i="3"/>
  <c r="J4013" i="3"/>
  <c r="J243" i="3"/>
  <c r="J7637" i="3"/>
  <c r="J12715" i="3"/>
  <c r="J484" i="3"/>
  <c r="J10962" i="3"/>
  <c r="J3951" i="3"/>
  <c r="J6346" i="3"/>
  <c r="J13344" i="3"/>
  <c r="J2091" i="3"/>
  <c r="J13146" i="3"/>
  <c r="J12359" i="3"/>
  <c r="J8362" i="3"/>
  <c r="J632" i="3"/>
  <c r="J13584" i="3"/>
  <c r="J1903" i="3"/>
  <c r="J1628" i="3"/>
  <c r="J4910" i="3"/>
  <c r="J5864" i="3"/>
  <c r="J9180" i="3"/>
  <c r="J4728" i="3"/>
  <c r="J12063" i="3"/>
  <c r="J270" i="3"/>
  <c r="J2936" i="3"/>
  <c r="J6098" i="3"/>
  <c r="J7700" i="3"/>
  <c r="J3834" i="3"/>
  <c r="J12586" i="3"/>
  <c r="J1862" i="3"/>
  <c r="J9343" i="3"/>
  <c r="J11514" i="3"/>
  <c r="J6512" i="3"/>
  <c r="J2785" i="3"/>
  <c r="J13993" i="3"/>
  <c r="J2872" i="3"/>
  <c r="J9148" i="3"/>
  <c r="J7524" i="3"/>
  <c r="J2227" i="3"/>
  <c r="J7263" i="3"/>
  <c r="J10270" i="3"/>
  <c r="J1502" i="3"/>
  <c r="J4281" i="3"/>
  <c r="J2676" i="3"/>
  <c r="J8103" i="3"/>
  <c r="J2331" i="3"/>
  <c r="J1617" i="3"/>
  <c r="J10946" i="3"/>
  <c r="J5251" i="3"/>
  <c r="J14061" i="3"/>
  <c r="J10785" i="3"/>
  <c r="J5518" i="3"/>
  <c r="J9579" i="3"/>
  <c r="J7870" i="3"/>
  <c r="J4420" i="3"/>
  <c r="J4382" i="3"/>
  <c r="J8395" i="3"/>
  <c r="J6422" i="3"/>
  <c r="J7472" i="3"/>
  <c r="J1168" i="3"/>
  <c r="J12267" i="3"/>
  <c r="J7602" i="3"/>
  <c r="J8041" i="3"/>
  <c r="J5529" i="3"/>
  <c r="J4377" i="3"/>
  <c r="J9681" i="3"/>
  <c r="J12016" i="3"/>
  <c r="J1230" i="3"/>
  <c r="J13633" i="3"/>
  <c r="J4648" i="3"/>
  <c r="J14168" i="3"/>
  <c r="J1629" i="3"/>
  <c r="J4112" i="3"/>
  <c r="J3453" i="3"/>
  <c r="J13076" i="3"/>
  <c r="J4145" i="3"/>
  <c r="J9730" i="3"/>
  <c r="J888" i="3"/>
  <c r="J6789" i="3"/>
  <c r="J5174" i="3"/>
  <c r="J1253" i="3"/>
  <c r="J6088" i="3"/>
  <c r="J13659" i="3"/>
  <c r="J8733" i="3"/>
  <c r="J1643" i="3"/>
  <c r="J13798" i="3"/>
  <c r="J10560" i="3"/>
  <c r="J6418" i="3"/>
  <c r="J14018" i="3"/>
  <c r="J6822" i="3"/>
  <c r="J11806" i="3"/>
  <c r="J6220" i="3"/>
  <c r="J1088" i="3"/>
  <c r="J3776" i="3"/>
  <c r="J3730" i="3"/>
  <c r="J8859" i="3"/>
  <c r="J8602" i="3"/>
  <c r="J12503" i="3"/>
  <c r="J3380" i="3"/>
  <c r="J4846" i="3"/>
  <c r="J12683" i="3"/>
  <c r="J5372" i="3"/>
  <c r="J6942" i="3"/>
  <c r="J8855" i="3"/>
  <c r="J11477" i="3"/>
  <c r="J7006" i="3"/>
  <c r="J4772" i="3"/>
  <c r="J4183" i="3"/>
  <c r="J6182" i="3"/>
  <c r="J11697" i="3"/>
  <c r="J11779" i="3"/>
  <c r="J9469" i="3"/>
  <c r="J2616" i="3"/>
  <c r="J7109" i="3"/>
  <c r="J3335" i="3"/>
  <c r="J504" i="3"/>
  <c r="J11135" i="3"/>
  <c r="J8472" i="3"/>
  <c r="J9611" i="3"/>
  <c r="J6566" i="3"/>
  <c r="J12032" i="3"/>
  <c r="J10820" i="3"/>
  <c r="J8243" i="3"/>
  <c r="J3803" i="3"/>
  <c r="J11378" i="3"/>
  <c r="J7591" i="3"/>
  <c r="J8072" i="3"/>
  <c r="J11555" i="3"/>
  <c r="J12059" i="3"/>
  <c r="J8529" i="3"/>
  <c r="J6964" i="3"/>
  <c r="J9582" i="3"/>
  <c r="J11040" i="3"/>
  <c r="J2445" i="3"/>
  <c r="J4619" i="3"/>
  <c r="J9363" i="3"/>
  <c r="J1709" i="3"/>
  <c r="J6558" i="3"/>
  <c r="J11613" i="3"/>
  <c r="J4495" i="3"/>
  <c r="J9526" i="3"/>
  <c r="J5524" i="3"/>
  <c r="J10110" i="3"/>
  <c r="J11566" i="3"/>
  <c r="J7834" i="3"/>
  <c r="J2752" i="3"/>
  <c r="J9348" i="3"/>
  <c r="J429" i="3"/>
  <c r="J7620" i="3"/>
  <c r="J12763" i="3"/>
  <c r="J4989" i="3"/>
  <c r="J6846" i="3"/>
  <c r="J12860" i="3"/>
  <c r="J7186" i="3"/>
  <c r="J12231" i="3"/>
  <c r="J875" i="3"/>
  <c r="J11034" i="3"/>
  <c r="J3383" i="3"/>
  <c r="J8224" i="3"/>
  <c r="J12689" i="3"/>
  <c r="J9729" i="3"/>
  <c r="J7028" i="3"/>
  <c r="J3640" i="3"/>
  <c r="J10190" i="3"/>
  <c r="J6390" i="3"/>
  <c r="J8500" i="3"/>
  <c r="J3166" i="3"/>
  <c r="J5857" i="3"/>
  <c r="J5391" i="3"/>
  <c r="J8525" i="3"/>
  <c r="J1339" i="3"/>
  <c r="J456" i="3"/>
  <c r="J6611" i="3"/>
  <c r="J8255" i="3"/>
  <c r="J2498" i="3"/>
  <c r="J11833" i="3"/>
  <c r="J7934" i="3"/>
  <c r="J12639" i="3"/>
  <c r="J5034" i="3"/>
  <c r="J1436" i="3"/>
  <c r="J5715" i="3"/>
  <c r="J110" i="3"/>
  <c r="J11902" i="3"/>
  <c r="J3782" i="3"/>
  <c r="J13534" i="3"/>
  <c r="J5674" i="3"/>
  <c r="J5917" i="3"/>
  <c r="J8193" i="3"/>
  <c r="J7729" i="3"/>
  <c r="J2929" i="3"/>
  <c r="J1743" i="3"/>
  <c r="J4012" i="3"/>
  <c r="J9959" i="3"/>
  <c r="J7432" i="3"/>
  <c r="J11958" i="3"/>
  <c r="J11997" i="3"/>
  <c r="J13483" i="3"/>
  <c r="J2744" i="3"/>
  <c r="J3770" i="3"/>
  <c r="J3319" i="3"/>
  <c r="J8693" i="3"/>
  <c r="J11494" i="3"/>
  <c r="J10213" i="3"/>
  <c r="J5482" i="3"/>
  <c r="J1138" i="3"/>
  <c r="J4617" i="3"/>
  <c r="J5131" i="3"/>
  <c r="J11893" i="3"/>
  <c r="J8353" i="3"/>
  <c r="J3144" i="3"/>
  <c r="J7964" i="3"/>
  <c r="J7705" i="3"/>
  <c r="J9151" i="3"/>
  <c r="J2437" i="3"/>
  <c r="J4962" i="3"/>
  <c r="J13266" i="3"/>
  <c r="J7215" i="3"/>
  <c r="J10498" i="3"/>
  <c r="J8803" i="3"/>
  <c r="J3911" i="3"/>
  <c r="J9468" i="3"/>
  <c r="J7042" i="3"/>
  <c r="J12550" i="3"/>
  <c r="J5799" i="3"/>
  <c r="J10535" i="3"/>
  <c r="J12244" i="3"/>
  <c r="J6975" i="3"/>
  <c r="J758" i="3"/>
  <c r="J9499" i="3"/>
  <c r="J372" i="3"/>
  <c r="J9517" i="3"/>
  <c r="J3200" i="3"/>
  <c r="J12430" i="3"/>
  <c r="J401" i="3"/>
  <c r="J1684" i="3"/>
  <c r="J3498" i="3"/>
  <c r="J11977" i="3"/>
  <c r="J8008" i="3"/>
  <c r="J3414" i="3"/>
  <c r="J7682" i="3"/>
  <c r="J291" i="3"/>
  <c r="J4574" i="3"/>
  <c r="J3681" i="3"/>
  <c r="J4187" i="3"/>
  <c r="J14136" i="3"/>
  <c r="J8591" i="3"/>
  <c r="J6369" i="3"/>
  <c r="J5243" i="3"/>
  <c r="J388" i="3"/>
  <c r="J9241" i="3"/>
  <c r="J3401" i="3"/>
  <c r="J11298" i="3"/>
  <c r="J13025" i="3"/>
  <c r="J6411" i="3"/>
  <c r="J6878" i="3"/>
  <c r="J2087" i="3"/>
  <c r="J13271" i="3"/>
  <c r="J10516" i="3"/>
  <c r="J11942" i="3"/>
  <c r="J4927" i="3"/>
  <c r="J2866" i="3"/>
  <c r="J10371" i="3"/>
  <c r="J1090" i="3"/>
  <c r="J11706" i="3"/>
  <c r="J8567" i="3"/>
  <c r="J3900" i="3"/>
  <c r="J4008" i="3"/>
  <c r="J2269" i="3"/>
  <c r="J5" i="3"/>
  <c r="J3828" i="3"/>
  <c r="J7747" i="3"/>
  <c r="J9946" i="3"/>
  <c r="J6853" i="3"/>
  <c r="J4297" i="3"/>
  <c r="J5036" i="3"/>
  <c r="J2372" i="3"/>
  <c r="J7649" i="3"/>
  <c r="J6669" i="3"/>
  <c r="J8850" i="3"/>
  <c r="J5671" i="3"/>
  <c r="J6331" i="3"/>
  <c r="J4122" i="3"/>
  <c r="J9794" i="3"/>
  <c r="J13755" i="3"/>
  <c r="J13273" i="3"/>
  <c r="J9167" i="3"/>
  <c r="J10053" i="3"/>
  <c r="J13349" i="3"/>
  <c r="J9988" i="3"/>
  <c r="J13463" i="3"/>
  <c r="J12722" i="3"/>
  <c r="J5160" i="3"/>
  <c r="J11241" i="3"/>
  <c r="J11390" i="3"/>
  <c r="J174" i="3"/>
  <c r="J1413" i="3"/>
  <c r="J3875" i="3"/>
  <c r="J4314" i="3"/>
  <c r="J1163" i="3"/>
  <c r="J8940" i="3"/>
  <c r="J9205" i="3"/>
  <c r="J2209" i="3"/>
  <c r="J2217" i="3"/>
  <c r="J12850" i="3"/>
  <c r="J2803" i="3"/>
  <c r="J1406" i="3"/>
  <c r="J6475" i="3"/>
  <c r="J13299" i="3"/>
  <c r="J5647" i="3"/>
  <c r="J3982" i="3"/>
  <c r="J13978" i="3"/>
  <c r="J2207" i="3"/>
  <c r="J8708" i="3"/>
  <c r="J8044" i="3"/>
  <c r="J13585" i="3"/>
  <c r="J8217" i="3"/>
  <c r="J4143" i="3"/>
  <c r="J12743" i="3"/>
  <c r="J5357" i="3"/>
  <c r="J7895" i="3"/>
  <c r="J8627" i="3"/>
  <c r="J4900" i="3"/>
  <c r="J6179" i="3"/>
  <c r="J10951" i="3"/>
  <c r="J13891" i="3"/>
  <c r="J13935" i="3"/>
  <c r="J812" i="3"/>
  <c r="J6522" i="3"/>
  <c r="J10056" i="3"/>
  <c r="J2686" i="3"/>
  <c r="J13155" i="3"/>
  <c r="J6277" i="3"/>
  <c r="J11574" i="3"/>
  <c r="J13339" i="3"/>
  <c r="J1630" i="3"/>
  <c r="J3639" i="3"/>
  <c r="J6322" i="3"/>
  <c r="J609" i="3"/>
  <c r="J2765" i="3"/>
  <c r="J1963" i="3"/>
  <c r="J7286" i="3"/>
  <c r="J7856" i="3"/>
  <c r="J1232" i="3"/>
  <c r="J9364" i="3"/>
  <c r="J10357" i="3"/>
  <c r="J1937" i="3"/>
  <c r="J2592" i="3"/>
  <c r="J2572" i="3"/>
  <c r="J957" i="3"/>
  <c r="J4736" i="3"/>
  <c r="J2476" i="3"/>
  <c r="J12497" i="3"/>
  <c r="J11230" i="3"/>
  <c r="J4956" i="3"/>
  <c r="J12611" i="3"/>
  <c r="J3402" i="3"/>
  <c r="J11126" i="3"/>
  <c r="J1416" i="3"/>
  <c r="J8189" i="3"/>
  <c r="J3560" i="3"/>
  <c r="J5637" i="3"/>
  <c r="J3342" i="3"/>
  <c r="J11138" i="3"/>
  <c r="J14084" i="3"/>
  <c r="J1886" i="3"/>
  <c r="J3460" i="3"/>
  <c r="J299" i="3"/>
  <c r="J8116" i="3"/>
  <c r="J7043" i="3"/>
  <c r="J10852" i="3"/>
  <c r="J6960" i="3"/>
  <c r="J13707" i="3"/>
  <c r="J3869" i="3"/>
  <c r="J10568" i="3"/>
  <c r="J8706" i="3"/>
  <c r="J6747" i="3"/>
  <c r="J1738" i="3"/>
  <c r="J2270" i="3"/>
  <c r="J4337" i="3"/>
  <c r="J9799" i="3"/>
  <c r="J12372" i="3"/>
  <c r="J6595" i="3"/>
  <c r="J13159" i="3"/>
  <c r="J5643" i="3"/>
  <c r="J1661" i="3"/>
  <c r="J3561" i="3"/>
  <c r="J13484" i="3"/>
  <c r="J742" i="3"/>
  <c r="J12732" i="3"/>
  <c r="J7157" i="3"/>
  <c r="J3239" i="3"/>
  <c r="J8517" i="3"/>
  <c r="J12389" i="3"/>
  <c r="J10341" i="3"/>
  <c r="J9941" i="3"/>
  <c r="J13283" i="3"/>
  <c r="J5878" i="3"/>
  <c r="J10417" i="3"/>
  <c r="J13947" i="3"/>
  <c r="J11907" i="3"/>
  <c r="J2388" i="3"/>
  <c r="J431" i="3"/>
  <c r="J13647" i="3"/>
  <c r="J406" i="3"/>
  <c r="J2775" i="3"/>
  <c r="J12939" i="3"/>
  <c r="J13048" i="3"/>
  <c r="J1573" i="3"/>
  <c r="J10391" i="3"/>
  <c r="J155" i="3"/>
  <c r="J9019" i="3"/>
  <c r="J10514" i="3"/>
  <c r="J1073" i="3"/>
  <c r="J11127" i="3"/>
  <c r="J377" i="3"/>
  <c r="J11584" i="3"/>
  <c r="J3360" i="3"/>
  <c r="J9358" i="3"/>
  <c r="J11321" i="3"/>
  <c r="J9963" i="3"/>
  <c r="J4865" i="3"/>
  <c r="J6937" i="3"/>
  <c r="J10613" i="3"/>
  <c r="J13564" i="3"/>
  <c r="J9126" i="3"/>
  <c r="J12833" i="3"/>
  <c r="J12056" i="3"/>
  <c r="J12632" i="3"/>
  <c r="J10778" i="3"/>
  <c r="J8694" i="3"/>
  <c r="J6499" i="3"/>
  <c r="J7218" i="3"/>
  <c r="J9628" i="3"/>
  <c r="J332" i="3"/>
  <c r="J10149" i="3"/>
  <c r="J3240" i="3"/>
  <c r="J8493" i="3"/>
  <c r="J13896" i="3"/>
  <c r="J12552" i="3"/>
  <c r="J2910" i="3"/>
  <c r="J2508" i="3"/>
  <c r="J12322" i="3"/>
  <c r="J3193" i="3"/>
  <c r="J5431" i="3"/>
  <c r="J4079" i="3"/>
  <c r="J8624" i="3"/>
  <c r="J7392" i="3"/>
  <c r="J2851" i="3"/>
  <c r="J510" i="3"/>
  <c r="J1343" i="3"/>
  <c r="J12830" i="3"/>
  <c r="J13166" i="3"/>
  <c r="J11505" i="3"/>
  <c r="J12062" i="3"/>
  <c r="J5289" i="3"/>
  <c r="J1277" i="3"/>
  <c r="J5612" i="3"/>
  <c r="J7535" i="3"/>
  <c r="J3318" i="3"/>
  <c r="J2736" i="3"/>
  <c r="J8115" i="3"/>
  <c r="J10814" i="3"/>
  <c r="J4396" i="3"/>
  <c r="J10040" i="3"/>
  <c r="J7228" i="3"/>
  <c r="J8887" i="3"/>
  <c r="J12971" i="3"/>
  <c r="J3352" i="3"/>
  <c r="J4931" i="3"/>
  <c r="J14199" i="3"/>
  <c r="J8291" i="3"/>
  <c r="J9594" i="3"/>
  <c r="J1243" i="3"/>
  <c r="J727" i="3"/>
  <c r="J5783" i="3"/>
  <c r="J9877" i="3"/>
  <c r="J12024" i="3"/>
  <c r="J4659" i="3"/>
  <c r="J4977" i="3"/>
  <c r="J8392" i="3"/>
  <c r="J2832" i="3"/>
  <c r="J9494" i="3"/>
  <c r="J8011" i="3"/>
  <c r="J11153" i="3"/>
  <c r="J4984" i="3"/>
  <c r="J14103" i="3"/>
  <c r="J6187" i="3"/>
  <c r="J11670" i="3"/>
  <c r="J12424" i="3"/>
  <c r="J10789" i="3"/>
  <c r="J9586" i="3"/>
  <c r="J14004" i="3"/>
  <c r="J5657" i="3"/>
  <c r="J9297" i="3"/>
  <c r="J12090" i="3"/>
  <c r="J9584" i="3"/>
  <c r="J12606" i="3"/>
  <c r="J3998" i="3"/>
  <c r="J10752" i="3"/>
  <c r="J8678" i="3"/>
  <c r="J927" i="3"/>
  <c r="J11174" i="3"/>
  <c r="J7925" i="3"/>
  <c r="J4539" i="3"/>
  <c r="J811" i="3"/>
  <c r="J5226" i="3"/>
  <c r="J1801" i="3"/>
  <c r="J4437" i="3"/>
  <c r="J1359" i="3"/>
  <c r="J2279" i="3"/>
  <c r="J44" i="3"/>
  <c r="J580" i="3"/>
  <c r="J13149" i="3"/>
  <c r="J2714" i="3"/>
  <c r="J2465" i="3"/>
  <c r="J11808" i="3"/>
  <c r="J674" i="3"/>
  <c r="J6552" i="3"/>
  <c r="J1835" i="3"/>
  <c r="J249" i="3"/>
  <c r="J10052" i="3"/>
  <c r="J2571" i="3"/>
  <c r="J13256" i="3"/>
  <c r="J11539" i="3"/>
  <c r="J3368" i="3"/>
  <c r="J6742" i="3"/>
  <c r="J336" i="3"/>
  <c r="J8064" i="3"/>
  <c r="J5078" i="3"/>
  <c r="J11839" i="3"/>
  <c r="J1000" i="3"/>
  <c r="J10953" i="3"/>
  <c r="J8325" i="3"/>
  <c r="J8705" i="3"/>
  <c r="J13064" i="3"/>
  <c r="J6028" i="3"/>
  <c r="J1712" i="3"/>
  <c r="J11005" i="3"/>
  <c r="J9120" i="3"/>
  <c r="J2777" i="3"/>
  <c r="J5337" i="3"/>
  <c r="J9964" i="3"/>
  <c r="J381" i="3"/>
  <c r="J5349" i="3"/>
  <c r="J1465" i="3"/>
  <c r="J10606" i="3"/>
  <c r="J2523" i="3"/>
  <c r="J10383" i="3"/>
  <c r="J3624" i="3"/>
  <c r="J4688" i="3"/>
  <c r="J14124" i="3"/>
  <c r="J8918" i="3"/>
  <c r="J12042" i="3"/>
  <c r="J3817" i="3"/>
  <c r="J3688" i="3"/>
  <c r="J8366" i="3"/>
  <c r="J4434" i="3"/>
  <c r="J6429" i="3"/>
  <c r="J5823" i="3"/>
  <c r="J11691" i="3"/>
  <c r="J1017" i="3"/>
  <c r="J5205" i="3"/>
  <c r="J11484" i="3"/>
  <c r="J7395" i="3"/>
  <c r="J5573" i="3"/>
  <c r="J3248" i="3"/>
  <c r="J8936" i="3"/>
  <c r="J12060" i="3"/>
  <c r="J1276" i="3"/>
  <c r="J6785" i="3"/>
  <c r="J10849" i="3"/>
  <c r="J4467" i="3"/>
  <c r="J8802" i="3"/>
  <c r="J9505" i="3"/>
  <c r="J972" i="3"/>
  <c r="J11114" i="3"/>
  <c r="J9979" i="3"/>
  <c r="J8736" i="3"/>
  <c r="J3661" i="3"/>
  <c r="J534" i="3"/>
  <c r="J1669" i="3"/>
  <c r="J2831" i="3"/>
  <c r="J2570" i="3"/>
  <c r="J4034" i="3"/>
  <c r="J8358" i="3"/>
  <c r="J11725" i="3"/>
  <c r="J9317" i="3"/>
  <c r="J11492" i="3"/>
  <c r="J6780" i="3"/>
  <c r="J637" i="3"/>
  <c r="J8866" i="3"/>
  <c r="J5011" i="3"/>
  <c r="J5689" i="3"/>
  <c r="J12342" i="3"/>
  <c r="J7132" i="3"/>
  <c r="J7462" i="3"/>
  <c r="J14011" i="3"/>
  <c r="J27" i="3"/>
  <c r="J10004" i="3"/>
  <c r="J4564" i="3"/>
  <c r="J12468" i="3"/>
  <c r="J2343" i="3"/>
  <c r="J13291" i="3"/>
  <c r="J4710" i="3"/>
  <c r="J3895" i="3"/>
  <c r="J11249" i="3"/>
  <c r="J5550" i="3"/>
  <c r="J7051" i="3"/>
  <c r="J2943" i="3"/>
  <c r="J13187" i="3"/>
  <c r="J1184" i="3"/>
  <c r="J12592" i="3"/>
  <c r="J9178" i="3"/>
  <c r="J12195" i="3"/>
  <c r="J9192" i="3"/>
  <c r="J11203" i="3"/>
  <c r="J71" i="3"/>
  <c r="J9259" i="3"/>
  <c r="J1143" i="3"/>
  <c r="J9531" i="3"/>
  <c r="J3514" i="3"/>
  <c r="J6796" i="3"/>
  <c r="J7761" i="3"/>
  <c r="J3472" i="3"/>
  <c r="J8174" i="3"/>
  <c r="J5286" i="3"/>
  <c r="J13615" i="3"/>
  <c r="J7583" i="3"/>
  <c r="J1818" i="3"/>
  <c r="J4904" i="3"/>
  <c r="J13669" i="3"/>
  <c r="J10166" i="3"/>
  <c r="J6124" i="3"/>
  <c r="J1373" i="3"/>
  <c r="J9311" i="3"/>
  <c r="J9702" i="3"/>
  <c r="J5415" i="3"/>
  <c r="J12506" i="3"/>
  <c r="J5127" i="3"/>
  <c r="J2291" i="3"/>
  <c r="J5578" i="3"/>
  <c r="J1200" i="3"/>
  <c r="J9570" i="3"/>
  <c r="J3349" i="3"/>
  <c r="J12778" i="3"/>
  <c r="J6072" i="3"/>
  <c r="J676" i="3"/>
  <c r="J7099" i="3"/>
  <c r="J3858" i="3"/>
  <c r="J4616" i="3"/>
  <c r="J1106" i="3"/>
  <c r="J10255" i="3"/>
  <c r="J10845" i="3"/>
  <c r="J138" i="3"/>
  <c r="J4007" i="3"/>
  <c r="J2167" i="3"/>
  <c r="J7151" i="3"/>
  <c r="J12355" i="3"/>
  <c r="J809" i="3"/>
  <c r="J6808" i="3"/>
  <c r="J11102" i="3"/>
  <c r="J2058" i="3"/>
  <c r="J8746" i="3"/>
  <c r="J3892" i="3"/>
  <c r="J1849" i="3"/>
  <c r="J6733" i="3"/>
  <c r="J12177" i="3"/>
  <c r="J13809" i="3"/>
  <c r="J4011" i="3"/>
  <c r="J6382" i="3"/>
  <c r="J7116" i="3"/>
  <c r="J12200" i="3"/>
  <c r="J6442" i="3"/>
  <c r="J10452" i="3"/>
  <c r="J12095" i="3"/>
  <c r="J11255" i="3"/>
  <c r="J6376" i="3"/>
  <c r="J2497" i="3"/>
  <c r="J10526" i="3"/>
  <c r="J11822" i="3"/>
  <c r="J9771" i="3"/>
  <c r="J5859" i="3"/>
  <c r="J7014" i="3"/>
  <c r="J6613" i="3"/>
  <c r="J10810" i="3"/>
  <c r="J5968" i="3"/>
  <c r="J4082" i="3"/>
  <c r="J2389" i="3"/>
  <c r="J7818" i="3"/>
  <c r="J10256" i="3"/>
  <c r="J11844" i="3"/>
  <c r="J2034" i="3"/>
  <c r="J4199" i="3"/>
  <c r="J13623" i="3"/>
  <c r="J2403" i="3"/>
  <c r="J12859" i="3"/>
  <c r="J9383" i="3"/>
  <c r="J4106" i="3"/>
  <c r="J2883" i="3"/>
  <c r="J2411" i="3"/>
  <c r="J12435" i="3"/>
  <c r="J2112" i="3"/>
  <c r="J8618" i="3"/>
  <c r="J12245" i="3"/>
  <c r="J1188" i="3"/>
  <c r="J5080" i="3"/>
  <c r="J4801" i="3"/>
  <c r="J11669" i="3"/>
  <c r="J10181" i="3"/>
  <c r="J5284" i="3"/>
  <c r="J5457" i="3"/>
  <c r="J1216" i="3"/>
  <c r="J3527" i="3"/>
  <c r="J6794" i="3"/>
  <c r="J9451" i="3"/>
  <c r="J157" i="3"/>
  <c r="J1710" i="3"/>
  <c r="J7418" i="3"/>
  <c r="J8393" i="3"/>
  <c r="J1180" i="3"/>
  <c r="J6570" i="3"/>
  <c r="J5377" i="3"/>
  <c r="J5490" i="3"/>
  <c r="J9029" i="3"/>
  <c r="J8519" i="3"/>
  <c r="J12946" i="3"/>
  <c r="J6034" i="3"/>
  <c r="J8075" i="3"/>
  <c r="J6888" i="3"/>
  <c r="J13596" i="3"/>
  <c r="J984" i="3"/>
  <c r="J3326" i="3"/>
  <c r="J4642" i="3"/>
  <c r="J6348" i="3"/>
  <c r="J7488" i="3"/>
  <c r="J10084" i="3"/>
  <c r="J3301" i="3"/>
  <c r="J6459" i="3"/>
  <c r="J2043" i="3"/>
  <c r="J9035" i="3"/>
  <c r="J6774" i="3"/>
  <c r="J578" i="3"/>
  <c r="J12618" i="3"/>
  <c r="J4975" i="3"/>
  <c r="J7362" i="3"/>
  <c r="J13253" i="3"/>
  <c r="J10241" i="3"/>
  <c r="J10250" i="3"/>
  <c r="J12051" i="3"/>
  <c r="J5635" i="3"/>
  <c r="J1282" i="3"/>
  <c r="J5582" i="3"/>
  <c r="J8085" i="3"/>
  <c r="J257" i="3"/>
  <c r="J6692" i="3"/>
  <c r="J4706" i="3"/>
  <c r="J8913" i="3"/>
  <c r="J1527" i="3"/>
  <c r="J10994" i="3"/>
  <c r="J11713" i="3"/>
  <c r="J10148" i="3"/>
  <c r="J8505" i="3"/>
  <c r="J12153" i="3"/>
  <c r="J9556" i="3"/>
  <c r="J9230" i="3"/>
  <c r="J13016" i="3"/>
  <c r="J7236" i="3"/>
  <c r="J529" i="3"/>
  <c r="J256" i="3"/>
  <c r="J9595" i="3"/>
  <c r="J2537" i="3"/>
  <c r="J6199" i="3"/>
  <c r="J6655" i="3"/>
  <c r="J4136" i="3"/>
  <c r="J4131" i="3"/>
  <c r="J2273" i="3"/>
  <c r="J13202" i="3"/>
  <c r="J6572" i="3"/>
  <c r="J1737" i="3"/>
  <c r="J1118" i="3"/>
  <c r="J4334" i="3"/>
  <c r="J2862" i="3"/>
  <c r="J5767" i="3"/>
  <c r="J11070" i="3"/>
  <c r="J13418" i="3"/>
  <c r="J6261" i="3"/>
  <c r="J8013" i="3"/>
  <c r="J10988" i="3"/>
  <c r="J5853" i="3"/>
  <c r="J10237" i="3"/>
  <c r="J7294" i="3"/>
  <c r="J641" i="3"/>
  <c r="J9349" i="3"/>
  <c r="J13731" i="3"/>
  <c r="J13122" i="3"/>
  <c r="J3418" i="3"/>
  <c r="J10450" i="3"/>
  <c r="J379" i="3"/>
  <c r="J3190" i="3"/>
  <c r="J10360" i="3"/>
  <c r="J14175" i="3"/>
  <c r="J12445" i="3"/>
  <c r="J5788" i="3"/>
  <c r="J6181" i="3"/>
  <c r="J9277" i="3"/>
  <c r="J12889" i="3"/>
  <c r="J5530" i="3"/>
  <c r="J8845" i="3"/>
  <c r="J5328" i="3"/>
  <c r="J10486" i="3"/>
  <c r="J2236" i="3"/>
  <c r="J12019" i="3"/>
  <c r="J3526" i="3"/>
  <c r="J2285" i="3"/>
  <c r="J2625" i="3"/>
  <c r="J9163" i="3"/>
  <c r="J7881" i="3"/>
  <c r="J9244" i="3"/>
  <c r="J5656" i="3"/>
  <c r="J7475" i="3"/>
  <c r="J3713" i="3"/>
  <c r="J5214" i="3"/>
  <c r="J902" i="3"/>
  <c r="J1571" i="3"/>
  <c r="J12308" i="3"/>
  <c r="J11050" i="3"/>
  <c r="J13038" i="3"/>
  <c r="J9236" i="3"/>
  <c r="J5291" i="3"/>
  <c r="J2522" i="3"/>
  <c r="J1834" i="3"/>
  <c r="J12931" i="3"/>
  <c r="J8269" i="3"/>
  <c r="J4414" i="3"/>
  <c r="J10901" i="3"/>
  <c r="J3393" i="3"/>
  <c r="J12886" i="3"/>
  <c r="J3628" i="3"/>
  <c r="J2997" i="3"/>
  <c r="J11949" i="3"/>
  <c r="J12206" i="3"/>
  <c r="J9969" i="3"/>
  <c r="J4287" i="3"/>
  <c r="J77" i="3"/>
  <c r="J12216" i="3"/>
  <c r="J4292" i="3"/>
  <c r="J9982" i="3"/>
  <c r="J4429" i="3"/>
  <c r="J14058" i="3"/>
  <c r="J8191" i="3"/>
  <c r="J3089" i="3"/>
  <c r="J13033" i="3"/>
  <c r="J13006" i="3"/>
  <c r="J6660" i="3"/>
  <c r="J76" i="3"/>
  <c r="J8530" i="3"/>
  <c r="J3787" i="3"/>
  <c r="J7125" i="3"/>
  <c r="J4446" i="3"/>
  <c r="J8127" i="3"/>
  <c r="J8012" i="3"/>
  <c r="J10685" i="3"/>
  <c r="J5418" i="3"/>
  <c r="J1221" i="3"/>
  <c r="J8215" i="3"/>
  <c r="J7584" i="3"/>
  <c r="J12116" i="3"/>
  <c r="J13562" i="3"/>
  <c r="J11589" i="3"/>
  <c r="J4919" i="3"/>
  <c r="J767" i="3"/>
  <c r="J7778" i="3"/>
  <c r="J1281" i="3"/>
  <c r="J4880" i="3"/>
  <c r="J4064" i="3"/>
  <c r="J4195" i="3"/>
  <c r="J144" i="3"/>
  <c r="J4356" i="3"/>
  <c r="J10216" i="3"/>
  <c r="J12739" i="3"/>
  <c r="J5354" i="3"/>
  <c r="J13507" i="3"/>
  <c r="J516" i="3"/>
  <c r="J3632" i="3"/>
  <c r="J10924" i="3"/>
  <c r="J5077" i="3"/>
  <c r="J5989" i="3"/>
  <c r="J4816" i="3"/>
  <c r="J5403" i="3"/>
  <c r="J10400" i="3"/>
  <c r="J11" i="3"/>
  <c r="J10139" i="3"/>
  <c r="J5818" i="3"/>
  <c r="J5915" i="3"/>
  <c r="J6810" i="3"/>
  <c r="J5326" i="3"/>
  <c r="J9551" i="3"/>
  <c r="J6354" i="3"/>
  <c r="J6119" i="3"/>
  <c r="J5781" i="3"/>
  <c r="J7058" i="3"/>
  <c r="J5478" i="3"/>
  <c r="J590" i="3"/>
  <c r="J3925" i="3"/>
  <c r="J8396" i="3"/>
  <c r="J4076" i="3"/>
  <c r="J690" i="3"/>
  <c r="J3622" i="3"/>
  <c r="J10737" i="3"/>
  <c r="J4265" i="3"/>
  <c r="J4907" i="3"/>
  <c r="J3045" i="3"/>
  <c r="J2326" i="3"/>
  <c r="J12432" i="3"/>
  <c r="J9103" i="3"/>
  <c r="J7962" i="3"/>
  <c r="J10525" i="3"/>
  <c r="J3332" i="3"/>
  <c r="J2054" i="3"/>
  <c r="J4990" i="3"/>
  <c r="J12873" i="3"/>
  <c r="J9816" i="3"/>
  <c r="J12926" i="3"/>
  <c r="J10775" i="3"/>
  <c r="J10683" i="3"/>
  <c r="J9234" i="3"/>
  <c r="J3991" i="3"/>
  <c r="J12986" i="3"/>
  <c r="J1851" i="3"/>
  <c r="J11820" i="3"/>
  <c r="J7913" i="3"/>
  <c r="J13285" i="3"/>
  <c r="J4017" i="3"/>
  <c r="J9673" i="3"/>
  <c r="J8704" i="3"/>
  <c r="J8016" i="3"/>
  <c r="J13151" i="3"/>
  <c r="J9633" i="3"/>
  <c r="J13882" i="3"/>
  <c r="J7351" i="3"/>
  <c r="J595" i="3"/>
  <c r="J4765" i="3"/>
  <c r="J11614" i="3"/>
  <c r="J5233" i="3"/>
  <c r="J13071" i="3"/>
  <c r="J6476" i="3"/>
  <c r="J10711" i="3"/>
  <c r="J12278" i="3"/>
  <c r="J4593" i="3"/>
  <c r="J4330" i="3"/>
  <c r="J9592" i="3"/>
  <c r="J5257" i="3"/>
  <c r="J4258" i="3"/>
  <c r="J752" i="3"/>
  <c r="J12450" i="3"/>
  <c r="J11107" i="3"/>
  <c r="J12303" i="3"/>
  <c r="J5019" i="3"/>
  <c r="J10027" i="3"/>
  <c r="J6270" i="3"/>
  <c r="J7" i="3"/>
  <c r="J6641" i="3"/>
  <c r="J6855" i="3"/>
  <c r="J665" i="3"/>
  <c r="J13525" i="3"/>
  <c r="J6912" i="3"/>
  <c r="J6675" i="3"/>
  <c r="J9502" i="3"/>
  <c r="J8779" i="3"/>
  <c r="J8484" i="3"/>
  <c r="J7866" i="3"/>
  <c r="J881" i="3"/>
  <c r="J14063" i="3"/>
  <c r="J10439" i="3"/>
  <c r="J12364" i="3"/>
  <c r="J5900" i="3"/>
  <c r="J9948" i="3"/>
  <c r="J13601" i="3"/>
  <c r="J5623" i="3"/>
  <c r="J367" i="3"/>
  <c r="J4723" i="3"/>
  <c r="J7876" i="3"/>
  <c r="J13161" i="3"/>
  <c r="J6954" i="3"/>
  <c r="J13147" i="3"/>
  <c r="J6023" i="3"/>
  <c r="J209" i="3"/>
  <c r="J11212" i="3"/>
  <c r="J11426" i="3"/>
  <c r="J10195" i="3"/>
  <c r="J582" i="3"/>
  <c r="J4764" i="3"/>
  <c r="J536" i="3"/>
  <c r="J10935" i="3"/>
  <c r="J202" i="3"/>
  <c r="J5024" i="3"/>
  <c r="J1859" i="3"/>
  <c r="J5932" i="3"/>
  <c r="J7149" i="3"/>
  <c r="J3731" i="3"/>
  <c r="J5644" i="3"/>
  <c r="J10981" i="3"/>
  <c r="J7971" i="3"/>
  <c r="J2794" i="3"/>
  <c r="J3725" i="3"/>
  <c r="J9289" i="3"/>
  <c r="J3756" i="3"/>
  <c r="J4305" i="3"/>
  <c r="J13651" i="3"/>
  <c r="J3450" i="3"/>
  <c r="J7061" i="3"/>
  <c r="J14195" i="3"/>
  <c r="J12942" i="3"/>
  <c r="J1095" i="3"/>
  <c r="J6185" i="3"/>
  <c r="J8059" i="3"/>
  <c r="J6752" i="3"/>
  <c r="J12401" i="3"/>
  <c r="J7760" i="3"/>
  <c r="J1584" i="3"/>
  <c r="J3646" i="3"/>
  <c r="J3938" i="3"/>
  <c r="J11331" i="3"/>
  <c r="J1647" i="3"/>
  <c r="J6824" i="3"/>
  <c r="J3341" i="3"/>
  <c r="J10017" i="3"/>
  <c r="J2435" i="3"/>
  <c r="J2556" i="3"/>
  <c r="J1240" i="3"/>
  <c r="J6384" i="3"/>
  <c r="J2677" i="3"/>
  <c r="J10746" i="3"/>
  <c r="J3350" i="3"/>
  <c r="J5246" i="3"/>
  <c r="J10508" i="3"/>
  <c r="J1210" i="3"/>
  <c r="J6026" i="3"/>
  <c r="J11305" i="3"/>
  <c r="J7839" i="3"/>
  <c r="J2898" i="3"/>
  <c r="J4996" i="3"/>
  <c r="J9515" i="3"/>
  <c r="J9875" i="3"/>
  <c r="J4873" i="3"/>
  <c r="J9520" i="3"/>
  <c r="J5227" i="3"/>
  <c r="J2881" i="3"/>
  <c r="J6292" i="3"/>
  <c r="J3100" i="3"/>
  <c r="J5552" i="3"/>
  <c r="J7398" i="3"/>
  <c r="J2820" i="3"/>
  <c r="J13058" i="3"/>
  <c r="J7668" i="3"/>
  <c r="J7888" i="3"/>
  <c r="J5385" i="3"/>
  <c r="J7107" i="3"/>
  <c r="J6516" i="3"/>
  <c r="J12117" i="3"/>
  <c r="J6935" i="3"/>
  <c r="J8273" i="3"/>
  <c r="J13637" i="3"/>
  <c r="J8210" i="3"/>
  <c r="J11293" i="3"/>
  <c r="J9682" i="3"/>
  <c r="J13407" i="3"/>
  <c r="J1129" i="3"/>
  <c r="J3003" i="3"/>
  <c r="J770" i="3"/>
  <c r="J8071" i="3"/>
  <c r="J1443" i="3"/>
  <c r="J11065" i="3"/>
  <c r="J6058" i="3"/>
  <c r="J5954" i="3"/>
  <c r="J13970" i="3"/>
  <c r="J10317" i="3"/>
  <c r="J12630" i="3"/>
  <c r="J11064" i="3"/>
  <c r="J10867" i="3"/>
  <c r="J14026" i="3"/>
  <c r="J10104" i="3"/>
  <c r="J11211" i="3"/>
  <c r="J6680" i="3"/>
  <c r="J6103" i="3"/>
  <c r="J5803" i="3"/>
  <c r="J5007" i="3"/>
  <c r="J5304" i="3"/>
  <c r="J2221" i="3"/>
  <c r="J10032" i="3"/>
  <c r="J304" i="3"/>
  <c r="J9081" i="3"/>
  <c r="J3316" i="3"/>
  <c r="J4213" i="3"/>
  <c r="J12010" i="3"/>
  <c r="J391" i="3"/>
  <c r="J9840" i="3"/>
  <c r="J1108" i="3"/>
  <c r="J13091" i="3"/>
  <c r="J8986" i="3"/>
  <c r="J1369" i="3"/>
  <c r="J6527" i="3"/>
  <c r="J5845" i="3"/>
  <c r="J13509" i="3"/>
  <c r="J12307" i="3"/>
  <c r="J6485" i="3"/>
  <c r="J3289" i="3"/>
  <c r="J1579" i="3"/>
  <c r="J7484" i="3"/>
  <c r="J5852" i="3"/>
  <c r="J12616" i="3"/>
  <c r="J12670" i="3"/>
  <c r="J11422" i="3"/>
  <c r="J12537" i="3"/>
  <c r="J8978" i="3"/>
  <c r="J11581" i="3"/>
  <c r="J4999" i="3"/>
  <c r="J4026" i="3"/>
  <c r="J12844" i="3"/>
  <c r="J1340" i="3"/>
  <c r="J13834" i="3"/>
  <c r="J8090" i="3"/>
  <c r="J8208" i="3"/>
  <c r="J5234" i="3"/>
  <c r="J9132" i="3"/>
  <c r="J6847" i="3"/>
  <c r="J10765" i="3"/>
  <c r="J1644" i="3"/>
  <c r="J2816" i="3"/>
  <c r="J5861" i="3"/>
  <c r="J12993" i="3"/>
  <c r="J8272" i="3"/>
  <c r="J13655" i="3"/>
  <c r="J8642" i="3"/>
  <c r="J8794" i="3"/>
  <c r="J11963" i="3"/>
  <c r="J1973" i="3"/>
  <c r="J5395" i="3"/>
  <c r="J1157" i="3"/>
  <c r="J453" i="3"/>
  <c r="J12392" i="3"/>
  <c r="J10888" i="3"/>
  <c r="J10561" i="3"/>
  <c r="J12457" i="3"/>
  <c r="J3459" i="3"/>
  <c r="J14182" i="3"/>
  <c r="J9847" i="3"/>
  <c r="J10128" i="3"/>
  <c r="J11206" i="3"/>
  <c r="J8504" i="3"/>
  <c r="J10860" i="3"/>
  <c r="J7437" i="3"/>
  <c r="J8306" i="3"/>
  <c r="J4968" i="3"/>
  <c r="J6662" i="3"/>
  <c r="J1045" i="3"/>
  <c r="J4578" i="3"/>
  <c r="J4926" i="3"/>
  <c r="J8098" i="3"/>
  <c r="J9264" i="3"/>
  <c r="J4550" i="3"/>
  <c r="J184" i="3"/>
  <c r="J5599" i="3"/>
  <c r="J8207" i="3"/>
  <c r="J2265" i="3"/>
  <c r="J12133" i="3"/>
  <c r="J7882" i="3"/>
  <c r="J3750" i="3"/>
  <c r="J6929" i="3"/>
  <c r="J10130" i="3"/>
  <c r="J11461" i="3"/>
  <c r="J7159" i="3"/>
  <c r="J6626" i="3"/>
  <c r="J5062" i="3"/>
  <c r="J5183" i="3"/>
  <c r="J1325" i="3"/>
  <c r="J9302" i="3"/>
  <c r="J8960" i="3"/>
  <c r="J658" i="3"/>
  <c r="J167" i="3"/>
  <c r="J13663" i="3"/>
  <c r="J3836" i="3"/>
  <c r="J10184" i="3"/>
  <c r="J11969" i="3"/>
  <c r="J7663" i="3"/>
  <c r="J7780" i="3"/>
  <c r="J5896" i="3"/>
  <c r="J14027" i="3"/>
  <c r="J2048" i="3"/>
  <c r="J1364" i="3"/>
  <c r="J4699" i="3"/>
  <c r="J13790" i="3"/>
  <c r="J6800" i="3"/>
  <c r="J5040" i="3"/>
  <c r="J5616" i="3"/>
  <c r="J4930" i="3"/>
  <c r="J3457" i="3"/>
  <c r="J3439" i="3"/>
  <c r="J5483" i="3"/>
  <c r="J5528" i="3"/>
  <c r="J11091" i="3"/>
  <c r="J4397" i="3"/>
  <c r="J996" i="3"/>
  <c r="J538" i="3"/>
  <c r="J4302" i="3"/>
  <c r="J9940" i="3"/>
  <c r="J3379" i="3"/>
  <c r="J10223" i="3"/>
  <c r="J3521" i="3"/>
  <c r="J13280" i="3"/>
  <c r="J6521" i="3"/>
  <c r="J2575" i="3"/>
  <c r="J6014" i="3"/>
  <c r="J8405" i="3"/>
  <c r="J1494" i="3"/>
  <c r="J7324" i="3"/>
  <c r="J9763" i="3"/>
  <c r="J782" i="3"/>
  <c r="J6213" i="3"/>
  <c r="J7124" i="3"/>
  <c r="J14089" i="3"/>
  <c r="J13611" i="3"/>
  <c r="J12367" i="3"/>
  <c r="J5302" i="3"/>
  <c r="J8294" i="3"/>
  <c r="J13831" i="3"/>
  <c r="J3642" i="3"/>
  <c r="J7651" i="3"/>
  <c r="J5303" i="3"/>
  <c r="J968" i="3"/>
  <c r="J13347" i="3"/>
  <c r="J3913" i="3"/>
  <c r="J5429" i="3"/>
  <c r="J37" i="3"/>
  <c r="J1362" i="3"/>
  <c r="J13812" i="3"/>
  <c r="J9022" i="3"/>
  <c r="J2129" i="3"/>
  <c r="J4788" i="3"/>
  <c r="J9692" i="3"/>
  <c r="J11933" i="3"/>
  <c r="J2002" i="3"/>
  <c r="J1220" i="3"/>
  <c r="J12800" i="3"/>
  <c r="J10529" i="3"/>
  <c r="J10700" i="3"/>
  <c r="J5404" i="3"/>
  <c r="J3565" i="3"/>
  <c r="J2632" i="3"/>
  <c r="J2215" i="3"/>
  <c r="J11877" i="3"/>
  <c r="J9122" i="3"/>
  <c r="J9643" i="3"/>
  <c r="J11449" i="3"/>
  <c r="J12466" i="3"/>
  <c r="J7189" i="3"/>
  <c r="J7790" i="3"/>
  <c r="J10802" i="3"/>
  <c r="J1315" i="3"/>
  <c r="J13733" i="3"/>
  <c r="J11467" i="3"/>
  <c r="J556" i="3"/>
  <c r="J103" i="3"/>
  <c r="J13194" i="3"/>
  <c r="J9670" i="3"/>
  <c r="J11792" i="3"/>
  <c r="J3823" i="3"/>
  <c r="J11636" i="3"/>
  <c r="J8815" i="3"/>
  <c r="J13450" i="3"/>
  <c r="J9968" i="3"/>
  <c r="J2052" i="3"/>
  <c r="J13244" i="3"/>
  <c r="J4641" i="3"/>
  <c r="J3204" i="3"/>
  <c r="J13618" i="3"/>
  <c r="J987" i="3"/>
  <c r="J1051" i="3"/>
  <c r="J9983" i="3"/>
  <c r="J6040" i="3"/>
  <c r="J8570" i="3"/>
  <c r="J1464" i="3"/>
  <c r="J10142" i="3"/>
  <c r="J13178" i="3"/>
  <c r="J5959" i="3"/>
  <c r="J7299" i="3"/>
  <c r="J1093" i="3"/>
  <c r="J9173" i="3"/>
  <c r="J1780" i="3"/>
  <c r="J3664" i="3"/>
  <c r="J5750" i="3"/>
  <c r="J10157" i="3"/>
  <c r="J1381" i="3"/>
  <c r="J11481" i="3"/>
  <c r="J6368" i="3"/>
  <c r="J799" i="3"/>
  <c r="J6726" i="3"/>
  <c r="J2345" i="3"/>
  <c r="J11905" i="3"/>
  <c r="J13696" i="3"/>
  <c r="J8927" i="3"/>
  <c r="J6547" i="3"/>
  <c r="J7355" i="3"/>
  <c r="J12105" i="3"/>
  <c r="J9093" i="3"/>
  <c r="J1405" i="3"/>
  <c r="J13714" i="3"/>
  <c r="J10328" i="3"/>
  <c r="J4088" i="3"/>
  <c r="J13055" i="3"/>
  <c r="J8262" i="3"/>
  <c r="J14045" i="3"/>
  <c r="J9608" i="3"/>
  <c r="J2096" i="3"/>
  <c r="J8541" i="3"/>
  <c r="J6447" i="3"/>
  <c r="J1032" i="3"/>
  <c r="J8659" i="3"/>
  <c r="J9836" i="3"/>
  <c r="J7443" i="3"/>
  <c r="J1653" i="3"/>
  <c r="J1397" i="3"/>
  <c r="J1122" i="3"/>
  <c r="J2349" i="3"/>
  <c r="J8988" i="3"/>
  <c r="J11139" i="3"/>
  <c r="J1283" i="3"/>
  <c r="J6449" i="3"/>
  <c r="J854" i="3"/>
  <c r="J6598" i="3"/>
  <c r="J2927" i="3"/>
  <c r="J1251" i="3"/>
  <c r="J8872" i="3"/>
  <c r="J12747" i="3"/>
  <c r="J5987" i="3"/>
  <c r="J11663" i="3"/>
  <c r="J10938" i="3"/>
  <c r="J11482" i="3"/>
  <c r="J181" i="3"/>
  <c r="J7199" i="3"/>
  <c r="J14149" i="3"/>
  <c r="J12915" i="3"/>
  <c r="J5943" i="3"/>
  <c r="J5335" i="3"/>
  <c r="J8640" i="3"/>
  <c r="J2514" i="3"/>
  <c r="J5311" i="3"/>
  <c r="J2387" i="3"/>
  <c r="J2181" i="3"/>
  <c r="J5025" i="3"/>
  <c r="J14154" i="3"/>
  <c r="J1384" i="3"/>
  <c r="J13098" i="3"/>
  <c r="J7988" i="3"/>
  <c r="J8322" i="3"/>
  <c r="J4682" i="3"/>
  <c r="J2909" i="3"/>
  <c r="J12625" i="3"/>
  <c r="J6988" i="3"/>
  <c r="J13044" i="3"/>
  <c r="J5010" i="3"/>
  <c r="J3531" i="3"/>
  <c r="J9860" i="3"/>
  <c r="J4818" i="3"/>
  <c r="J13493" i="3"/>
  <c r="J437" i="3"/>
  <c r="J3376" i="3"/>
  <c r="J66" i="3"/>
  <c r="J1878" i="3"/>
  <c r="J1440" i="3"/>
  <c r="J6658" i="3"/>
  <c r="J193" i="3"/>
  <c r="J10722" i="3"/>
  <c r="J14043" i="3"/>
  <c r="J10018" i="3"/>
  <c r="J710" i="3"/>
  <c r="J1132" i="3"/>
  <c r="J13449" i="3"/>
  <c r="J13402" i="3"/>
  <c r="J3637" i="3"/>
  <c r="J3061" i="3"/>
  <c r="J2647" i="3"/>
  <c r="J4771" i="3"/>
  <c r="J9092" i="3"/>
  <c r="J655" i="3"/>
  <c r="J2814" i="3"/>
  <c r="J1583" i="3"/>
  <c r="J11511" i="3"/>
  <c r="J14" i="3"/>
  <c r="J789" i="3"/>
  <c r="J880" i="3"/>
  <c r="J12043" i="3"/>
  <c r="J11550" i="3"/>
  <c r="J1473" i="3"/>
  <c r="J14016" i="3"/>
  <c r="J9004" i="3"/>
  <c r="J1209" i="3"/>
  <c r="J3534" i="3"/>
  <c r="J16" i="3"/>
  <c r="J4286" i="3"/>
  <c r="J12269" i="3"/>
  <c r="J5825" i="3"/>
  <c r="J4154" i="3"/>
  <c r="J1513" i="3"/>
  <c r="J7034" i="3"/>
  <c r="J14177" i="3"/>
  <c r="J4752" i="3"/>
  <c r="J2016" i="3"/>
  <c r="J4697" i="3"/>
  <c r="J11392" i="3"/>
  <c r="J12094" i="3"/>
  <c r="J6193" i="3"/>
  <c r="J7536" i="3"/>
  <c r="J3375" i="3"/>
  <c r="J10474" i="3"/>
  <c r="J279" i="3"/>
  <c r="J2080" i="3"/>
  <c r="J13331" i="3"/>
  <c r="J2419" i="3"/>
  <c r="J4146" i="3"/>
  <c r="J5905" i="3"/>
  <c r="J3728" i="3"/>
  <c r="J4390" i="3"/>
  <c r="J10729" i="3"/>
  <c r="J12144" i="3"/>
  <c r="J7594" i="3"/>
  <c r="J5604" i="3"/>
  <c r="J13300" i="3"/>
  <c r="J9718" i="3"/>
  <c r="J8157" i="3"/>
  <c r="J4748" i="3"/>
  <c r="J72" i="3"/>
  <c r="J13991" i="3"/>
  <c r="J5398" i="3"/>
  <c r="J10741" i="3"/>
  <c r="J3778" i="3"/>
  <c r="J13920" i="3"/>
  <c r="J11342" i="3"/>
  <c r="J8629" i="3"/>
  <c r="J5381" i="3"/>
  <c r="J465" i="3"/>
  <c r="J13744" i="3"/>
  <c r="J10626" i="3"/>
  <c r="J10368" i="3"/>
  <c r="J7899" i="3"/>
  <c r="J13704" i="3"/>
  <c r="J5729" i="3"/>
  <c r="J3504" i="3"/>
  <c r="J9008" i="3"/>
  <c r="J13168" i="3"/>
  <c r="J13679" i="3"/>
  <c r="J6753" i="3"/>
  <c r="J8054" i="3"/>
  <c r="J3222" i="3"/>
  <c r="J13485" i="3"/>
  <c r="J11140" i="3"/>
  <c r="J10598" i="3"/>
  <c r="J8288" i="3"/>
  <c r="J1619" i="3"/>
  <c r="J9059" i="3"/>
  <c r="J6452" i="3"/>
  <c r="J4559" i="3"/>
  <c r="J10724" i="3"/>
  <c r="J8560" i="3"/>
  <c r="J11575" i="3"/>
  <c r="J10182" i="3"/>
  <c r="J2914" i="3"/>
  <c r="J12771" i="3"/>
  <c r="J2958" i="3"/>
  <c r="J1083" i="3"/>
  <c r="J9904" i="3"/>
  <c r="J1822" i="3"/>
  <c r="J2240" i="3"/>
  <c r="J11840" i="3"/>
  <c r="J8522" i="3"/>
  <c r="J2654" i="3"/>
  <c r="J11400" i="3"/>
  <c r="J12997" i="3"/>
  <c r="J188" i="3"/>
  <c r="J8409" i="3"/>
  <c r="J10804" i="3"/>
  <c r="J11201" i="3"/>
  <c r="J4803" i="3"/>
  <c r="J10009" i="3"/>
  <c r="J3334" i="3"/>
  <c r="J6743" i="3"/>
  <c r="J8169" i="3"/>
  <c r="J2998" i="3"/>
  <c r="J3287" i="3"/>
  <c r="J420" i="3"/>
  <c r="J11748" i="3"/>
  <c r="J2490" i="3"/>
  <c r="J7810" i="3"/>
  <c r="J804" i="3"/>
  <c r="J5491" i="3"/>
  <c r="J11490" i="3"/>
  <c r="J5387" i="3"/>
  <c r="J5338" i="3"/>
  <c r="J3811" i="3"/>
  <c r="J6138" i="3"/>
  <c r="J2244" i="3"/>
  <c r="J6312" i="3"/>
  <c r="J734" i="3"/>
  <c r="J5266" i="3"/>
  <c r="J820" i="3"/>
  <c r="J6344" i="3"/>
  <c r="J3140" i="3"/>
  <c r="J1692" i="3"/>
  <c r="J12157" i="3"/>
  <c r="J11583" i="3"/>
  <c r="J2094" i="3"/>
  <c r="J8138" i="3"/>
  <c r="J11638" i="3"/>
  <c r="J10361" i="3"/>
  <c r="J8406" i="3"/>
  <c r="J5659" i="3"/>
  <c r="J999" i="3"/>
  <c r="J3802" i="3"/>
  <c r="J11365" i="3"/>
  <c r="J6380" i="3"/>
  <c r="J5393" i="3"/>
  <c r="J6982" i="3"/>
  <c r="J7986" i="3"/>
  <c r="J9396" i="3"/>
  <c r="J12868" i="3"/>
  <c r="J691" i="3"/>
  <c r="J14006" i="3"/>
  <c r="J1211" i="3"/>
  <c r="J4605" i="3"/>
  <c r="J4626" i="3"/>
  <c r="J11272" i="3"/>
  <c r="J3995" i="3"/>
  <c r="J2300" i="3"/>
  <c r="J12755" i="3"/>
  <c r="J9174" i="3"/>
  <c r="J1575" i="3"/>
  <c r="J1013" i="3"/>
  <c r="J11592" i="3"/>
  <c r="J9496" i="3"/>
  <c r="J8421" i="3"/>
  <c r="J2024" i="3"/>
  <c r="J4317" i="3"/>
  <c r="J530" i="3"/>
  <c r="J9685" i="3"/>
  <c r="J7924" i="3"/>
  <c r="J15" i="3"/>
  <c r="J211" i="3"/>
  <c r="J7439" i="3"/>
  <c r="J6408" i="3"/>
  <c r="J8351" i="3"/>
  <c r="J512" i="3"/>
  <c r="J3570" i="3"/>
  <c r="J9262" i="3"/>
  <c r="J301" i="3"/>
  <c r="J8601" i="3"/>
  <c r="J10362" i="3"/>
  <c r="J13455" i="3"/>
  <c r="J3172" i="3"/>
  <c r="J7764" i="3"/>
  <c r="J422" i="3"/>
  <c r="J11320" i="3"/>
  <c r="J12025" i="3"/>
  <c r="J5110" i="3"/>
  <c r="J10042" i="3"/>
  <c r="J13087" i="3"/>
  <c r="J1165" i="3"/>
  <c r="J9815" i="3"/>
  <c r="J171" i="3"/>
  <c r="J3898" i="3"/>
  <c r="J54" i="3"/>
  <c r="J6094" i="3"/>
  <c r="J2516" i="3"/>
  <c r="J3409" i="3"/>
  <c r="J4722" i="3"/>
  <c r="J12299" i="3"/>
  <c r="J9846" i="3"/>
  <c r="J3195" i="3"/>
  <c r="J9127" i="3"/>
  <c r="J10974" i="3"/>
  <c r="J6274" i="3"/>
  <c r="J13410" i="3"/>
  <c r="J2160" i="3"/>
  <c r="J5412" i="3"/>
  <c r="J8323" i="3"/>
  <c r="J12525" i="3"/>
  <c r="J1767" i="3"/>
  <c r="J4672" i="3"/>
  <c r="J5712" i="3"/>
  <c r="J9778" i="3"/>
  <c r="J2506" i="3"/>
  <c r="J7313" i="3"/>
  <c r="J520" i="3"/>
  <c r="J8849" i="3"/>
  <c r="J2583" i="3"/>
  <c r="J13968" i="3"/>
  <c r="J4329" i="3"/>
  <c r="J992" i="3"/>
  <c r="J7619" i="3"/>
  <c r="J13158" i="3"/>
  <c r="J10996" i="3"/>
  <c r="J10688" i="3"/>
  <c r="J7987" i="3"/>
  <c r="J4597" i="3"/>
  <c r="J9889" i="3"/>
  <c r="J10448" i="3"/>
  <c r="J5295" i="3"/>
  <c r="J953" i="3"/>
  <c r="J6539" i="3"/>
  <c r="J3549" i="3"/>
  <c r="J3742" i="3"/>
  <c r="J303" i="3"/>
  <c r="J365" i="3"/>
  <c r="J2892" i="3"/>
  <c r="J4701" i="3"/>
  <c r="J5633" i="3"/>
  <c r="J13359" i="3"/>
  <c r="J4624" i="3"/>
  <c r="J436" i="3"/>
  <c r="J3572" i="3"/>
  <c r="J14130" i="3"/>
  <c r="J13803" i="3"/>
  <c r="J2818" i="3"/>
  <c r="J616" i="3"/>
  <c r="J3258" i="3"/>
  <c r="J8897" i="3"/>
  <c r="J8837" i="3"/>
  <c r="J11056" i="3"/>
  <c r="J2492" i="3"/>
  <c r="J1070" i="3"/>
  <c r="J10858" i="3"/>
  <c r="J4206" i="3"/>
  <c r="J6009" i="3"/>
  <c r="J13067" i="3"/>
  <c r="J7410" i="3"/>
  <c r="J4251" i="3"/>
  <c r="J6146" i="3"/>
  <c r="J5232" i="3"/>
  <c r="J8344" i="3"/>
  <c r="J13494" i="3"/>
  <c r="J12021" i="3"/>
  <c r="J6010" i="3"/>
  <c r="J8865" i="3"/>
  <c r="J2138" i="3"/>
  <c r="J10043" i="3"/>
  <c r="J212" i="3"/>
  <c r="J7482" i="3"/>
  <c r="J13164" i="3"/>
  <c r="J10783" i="3"/>
  <c r="J1979" i="3"/>
  <c r="J1627" i="3"/>
  <c r="J7396" i="3"/>
  <c r="J8000" i="3"/>
  <c r="J6083" i="3"/>
  <c r="J9240" i="3"/>
  <c r="J13036" i="3"/>
  <c r="J2733" i="3"/>
  <c r="J9369" i="3"/>
  <c r="J6968" i="3"/>
  <c r="J319" i="3"/>
  <c r="J3543" i="3"/>
  <c r="J9224" i="3"/>
  <c r="J4734" i="3"/>
  <c r="J11774" i="3"/>
  <c r="J14042" i="3"/>
  <c r="J7776" i="3"/>
  <c r="J2122" i="3"/>
  <c r="J4832" i="3"/>
  <c r="J12427" i="3"/>
  <c r="J5073" i="3"/>
  <c r="J7912" i="3"/>
  <c r="J11275" i="3"/>
  <c r="J5622" i="3"/>
  <c r="J7707" i="3"/>
  <c r="J224" i="3"/>
  <c r="J5717" i="3"/>
  <c r="J12871" i="3"/>
  <c r="J1724" i="3"/>
  <c r="J5153" i="3"/>
  <c r="J9949" i="3"/>
  <c r="J10648" i="3"/>
  <c r="J1048" i="3"/>
  <c r="J3764" i="3"/>
  <c r="J10329" i="3"/>
  <c r="J8852" i="3"/>
  <c r="J9566" i="3"/>
  <c r="J12667" i="3"/>
  <c r="J1408" i="3"/>
  <c r="J693" i="3"/>
  <c r="J10119" i="3"/>
  <c r="J1140" i="3"/>
  <c r="J13513" i="3"/>
  <c r="J7552" i="3"/>
  <c r="J11172" i="3"/>
  <c r="J12647" i="3"/>
  <c r="J780" i="3"/>
  <c r="J1261" i="3"/>
  <c r="J1326" i="3"/>
  <c r="J13866" i="3"/>
  <c r="J9484" i="3"/>
  <c r="J5070" i="3"/>
  <c r="J3716" i="3"/>
  <c r="J12528" i="3"/>
  <c r="J13007" i="3"/>
  <c r="J10277" i="3"/>
  <c r="J2980" i="3"/>
  <c r="J11048" i="3"/>
  <c r="J12885" i="3"/>
  <c r="J13720" i="3"/>
  <c r="J5678" i="3"/>
  <c r="J373" i="3"/>
  <c r="J3138" i="3"/>
  <c r="J9239" i="3"/>
  <c r="J3384" i="3"/>
  <c r="J954" i="3"/>
  <c r="J10280" i="3"/>
  <c r="J3524" i="3"/>
  <c r="J8170" i="3"/>
  <c r="J1768" i="3"/>
  <c r="J4588" i="3"/>
  <c r="J12904" i="3"/>
  <c r="J244" i="3"/>
  <c r="J10490" i="3"/>
  <c r="J4560" i="3"/>
  <c r="J13630" i="3"/>
  <c r="J13424" i="3"/>
  <c r="J10033" i="3"/>
  <c r="J4051" i="3"/>
  <c r="J8475" i="3"/>
  <c r="J7959" i="3"/>
  <c r="J8097" i="3"/>
  <c r="J7257" i="3"/>
  <c r="J13294" i="3"/>
  <c r="J3824" i="3"/>
  <c r="J823" i="3"/>
  <c r="J1633" i="3"/>
  <c r="J3584" i="3"/>
  <c r="J6517" i="3"/>
  <c r="J200" i="3"/>
  <c r="J1725" i="3"/>
  <c r="J3317" i="3"/>
  <c r="J1292" i="3"/>
  <c r="J11071" i="3"/>
  <c r="J11185" i="3"/>
  <c r="J12531" i="3"/>
  <c r="J11530" i="3"/>
  <c r="J9104" i="3"/>
  <c r="J951" i="3"/>
  <c r="J5597" i="3"/>
  <c r="J4711" i="3"/>
  <c r="J2754" i="3"/>
  <c r="J12717" i="3"/>
  <c r="J2062" i="3"/>
  <c r="J1379" i="3"/>
  <c r="J9793" i="3"/>
  <c r="J9038" i="3"/>
  <c r="J474" i="3"/>
  <c r="J13251" i="3"/>
  <c r="J10203" i="3"/>
  <c r="J6400" i="3"/>
  <c r="J13252" i="3"/>
  <c r="J14079" i="3"/>
  <c r="J12960" i="3"/>
  <c r="J9855" i="3"/>
  <c r="J1620" i="3"/>
  <c r="J5535" i="3"/>
  <c r="J1388" i="3"/>
  <c r="J1935" i="3"/>
  <c r="J11120" i="3"/>
  <c r="J10185" i="3"/>
  <c r="J13236" i="3"/>
  <c r="J7861" i="3"/>
  <c r="J12260" i="3"/>
  <c r="J1679" i="3"/>
  <c r="J9653" i="3"/>
  <c r="J7721" i="3"/>
  <c r="J7659" i="3"/>
  <c r="J9726" i="3"/>
  <c r="J2147" i="3"/>
  <c r="J4368" i="3"/>
  <c r="J10465" i="3"/>
  <c r="J2502" i="3"/>
  <c r="J7951" i="3"/>
  <c r="J368" i="3"/>
  <c r="J5182" i="3"/>
  <c r="J12831" i="3"/>
  <c r="J13931" i="3"/>
  <c r="J7734" i="3"/>
  <c r="J13089" i="3"/>
  <c r="J3771" i="3"/>
  <c r="J8972" i="3"/>
  <c r="J10618" i="3"/>
  <c r="J9351" i="3"/>
  <c r="J8551" i="3"/>
  <c r="J3060" i="3"/>
  <c r="J12914" i="3"/>
  <c r="J5369" i="3"/>
  <c r="J6836" i="3"/>
  <c r="J8958" i="3"/>
  <c r="J1809" i="3"/>
  <c r="J11062" i="3"/>
  <c r="J12571" i="3"/>
  <c r="J12404" i="3"/>
  <c r="J4126" i="3"/>
  <c r="J5451" i="3"/>
  <c r="J7807" i="3"/>
  <c r="J9190" i="3"/>
  <c r="J2485" i="3"/>
  <c r="J1819" i="3"/>
  <c r="J13284" i="3"/>
  <c r="J7334" i="3"/>
  <c r="J9454" i="3"/>
  <c r="J2590" i="3"/>
  <c r="J2999" i="3"/>
  <c r="J9386" i="3"/>
  <c r="J6483" i="3"/>
  <c r="J5438" i="3"/>
  <c r="J2771" i="3"/>
  <c r="J12626" i="3"/>
  <c r="J6287" i="3"/>
  <c r="J5186" i="3"/>
  <c r="J2347" i="3"/>
  <c r="J707" i="3"/>
  <c r="J11617" i="3"/>
  <c r="J9242" i="3"/>
  <c r="J10445" i="3"/>
  <c r="J6505" i="3"/>
  <c r="J9796" i="3"/>
  <c r="J7005" i="3"/>
  <c r="J11564" i="3"/>
  <c r="J9061" i="3"/>
  <c r="J10435" i="3"/>
  <c r="J10991" i="3"/>
  <c r="J656" i="3"/>
  <c r="J13973" i="3"/>
  <c r="J5511" i="3"/>
  <c r="J2618" i="3"/>
  <c r="J5079" i="3"/>
  <c r="J2380" i="3"/>
  <c r="J1773" i="3"/>
  <c r="J6008" i="3"/>
  <c r="J12784" i="3"/>
  <c r="J13604" i="3"/>
  <c r="J13838" i="3"/>
  <c r="J743" i="3"/>
  <c r="J13676" i="3"/>
  <c r="J13943" i="3"/>
  <c r="J7915" i="3"/>
  <c r="J5255" i="3"/>
  <c r="J8219" i="3"/>
  <c r="J2385" i="3"/>
  <c r="J10133" i="3"/>
  <c r="J13890" i="3"/>
  <c r="J5325" i="3"/>
  <c r="J10106" i="3"/>
  <c r="J3741" i="3"/>
  <c r="J8347" i="3"/>
  <c r="J7457" i="3"/>
  <c r="J8753" i="3"/>
  <c r="J9798" i="3"/>
  <c r="J2441" i="3"/>
  <c r="J10233" i="3"/>
  <c r="J238" i="3"/>
  <c r="J13930" i="3"/>
  <c r="J1880" i="3"/>
  <c r="J2504" i="3"/>
  <c r="J412" i="3"/>
  <c r="J6290" i="3"/>
  <c r="J602" i="3"/>
  <c r="J11832" i="3"/>
  <c r="J7096" i="3"/>
  <c r="J5677" i="3"/>
  <c r="J7518" i="3"/>
  <c r="J559" i="3"/>
  <c r="J1883" i="3"/>
  <c r="J3816" i="3"/>
  <c r="J4947" i="3"/>
  <c r="J12929" i="3"/>
  <c r="J8921" i="3"/>
  <c r="J3852" i="3"/>
  <c r="J7574" i="3"/>
  <c r="J2268" i="3"/>
  <c r="J6128" i="3"/>
  <c r="J5362" i="3"/>
  <c r="J9372" i="3"/>
  <c r="J7445" i="3"/>
  <c r="J8565" i="3"/>
  <c r="J8672" i="3"/>
  <c r="J1462" i="3"/>
  <c r="J5504" i="3"/>
  <c r="J7256" i="3"/>
  <c r="J5407" i="3"/>
  <c r="J12396" i="3"/>
  <c r="J5662" i="3"/>
  <c r="J2725" i="3"/>
  <c r="J8360" i="3"/>
  <c r="J13879" i="3"/>
  <c r="J5132" i="3"/>
  <c r="J4125" i="3"/>
  <c r="J3967" i="3"/>
  <c r="J11039" i="3"/>
  <c r="J3878" i="3"/>
  <c r="J12106" i="3"/>
  <c r="J12721" i="3"/>
  <c r="J11542" i="3"/>
  <c r="J7493" i="3"/>
  <c r="J5912" i="3"/>
  <c r="J13117" i="3"/>
  <c r="J6941" i="3"/>
  <c r="J12701" i="3"/>
  <c r="J10207" i="3"/>
  <c r="J11202" i="3"/>
  <c r="J4160" i="3"/>
  <c r="J11029" i="3"/>
  <c r="J2566" i="3"/>
  <c r="J6302" i="3"/>
  <c r="J8031" i="3"/>
  <c r="J7680" i="3"/>
  <c r="J4571" i="3"/>
  <c r="J6194" i="3"/>
  <c r="J9432" i="3"/>
  <c r="J11909" i="3"/>
  <c r="J12966" i="3"/>
  <c r="J6535" i="3"/>
  <c r="J8610" i="3"/>
  <c r="J8320" i="3"/>
  <c r="J11987" i="3"/>
  <c r="J9119" i="3"/>
  <c r="J6139" i="3"/>
  <c r="J11262" i="3"/>
  <c r="J10372" i="3"/>
  <c r="J4121" i="3"/>
  <c r="J4173" i="3"/>
  <c r="J9898" i="3"/>
  <c r="J11642" i="3"/>
  <c r="J13128" i="3"/>
  <c r="J5456" i="3"/>
  <c r="J2444" i="3"/>
  <c r="J13892" i="3"/>
  <c r="J834" i="3"/>
  <c r="J2332" i="3"/>
  <c r="J1775" i="3"/>
  <c r="J1104" i="3"/>
  <c r="J6115" i="3"/>
  <c r="J3085" i="3"/>
  <c r="J5534" i="3"/>
  <c r="J3408" i="3"/>
  <c r="J12845" i="3"/>
  <c r="J3542" i="3"/>
  <c r="J850" i="3"/>
  <c r="J11438" i="3"/>
  <c r="J9160" i="3"/>
  <c r="J6834" i="3"/>
  <c r="J4758" i="3"/>
  <c r="J4022" i="3"/>
  <c r="J7172" i="3"/>
  <c r="J12923" i="3"/>
  <c r="J6644" i="3"/>
  <c r="J13833" i="3"/>
  <c r="J6553" i="3"/>
  <c r="J10430" i="3"/>
  <c r="J11106" i="3"/>
  <c r="J10012" i="3"/>
  <c r="J3309" i="3"/>
  <c r="J11495" i="3"/>
  <c r="J4942" i="3"/>
  <c r="J11429" i="3"/>
  <c r="J14166" i="3"/>
  <c r="J10762" i="3"/>
  <c r="J7910" i="3"/>
  <c r="J8908" i="3"/>
  <c r="J4069" i="3"/>
  <c r="J12600" i="3"/>
  <c r="J7136" i="3"/>
  <c r="J2776" i="3"/>
  <c r="J5084" i="3"/>
  <c r="J4630" i="3"/>
  <c r="J7931" i="3"/>
  <c r="J6024" i="3"/>
  <c r="J3809" i="3"/>
  <c r="J10781" i="3"/>
  <c r="J8536" i="3"/>
  <c r="J2169" i="3"/>
  <c r="J805" i="3"/>
  <c r="J11145" i="3"/>
  <c r="J3228" i="3"/>
  <c r="J116" i="3"/>
  <c r="J8305" i="3"/>
  <c r="J2993" i="3"/>
  <c r="J5648" i="3"/>
  <c r="J6332" i="3"/>
  <c r="J11759" i="3"/>
  <c r="J9610" i="3"/>
  <c r="J9943" i="3"/>
  <c r="J2786" i="3"/>
  <c r="J1674" i="3"/>
  <c r="J13200" i="3"/>
  <c r="J6487" i="3"/>
  <c r="J11891" i="3"/>
  <c r="J4526" i="3"/>
  <c r="J7522" i="3"/>
  <c r="J464" i="3"/>
  <c r="J13754" i="3"/>
  <c r="J3718" i="3"/>
  <c r="J11692" i="3"/>
  <c r="J2784" i="3"/>
  <c r="J12654" i="3"/>
  <c r="J1672" i="3"/>
  <c r="J11517" i="3"/>
  <c r="J2986" i="3"/>
  <c r="J13499" i="3"/>
  <c r="J3169" i="3"/>
  <c r="J8959" i="3"/>
  <c r="J5610" i="3"/>
  <c r="J3189" i="3"/>
  <c r="J9318" i="3"/>
  <c r="J1668" i="3"/>
  <c r="J6729" i="3"/>
  <c r="J9338" i="3"/>
  <c r="J866" i="3"/>
  <c r="J7532" i="3"/>
  <c r="J6440" i="3"/>
  <c r="J13570" i="3"/>
  <c r="J3902" i="3"/>
  <c r="J4567" i="3"/>
  <c r="J14030" i="3"/>
  <c r="J12940" i="3"/>
  <c r="J11978" i="3"/>
  <c r="J5860" i="3"/>
  <c r="J245" i="3"/>
  <c r="J3528" i="3"/>
  <c r="J7211" i="3"/>
  <c r="J2412" i="3"/>
  <c r="J9431" i="3"/>
  <c r="J3866" i="3"/>
  <c r="J7134" i="3"/>
  <c r="J817" i="3"/>
  <c r="J5829" i="3"/>
  <c r="J13125" i="3"/>
  <c r="J13893" i="3"/>
  <c r="J3798" i="3"/>
  <c r="J1111" i="3"/>
  <c r="J8882" i="3"/>
  <c r="J6643" i="3"/>
  <c r="J3857" i="3"/>
  <c r="J5939" i="3"/>
  <c r="J4393" i="3"/>
  <c r="J11745" i="3"/>
  <c r="J9405" i="3"/>
  <c r="J101" i="3"/>
  <c r="J12312" i="3"/>
  <c r="J2173" i="3"/>
  <c r="J12006" i="3"/>
  <c r="J11964" i="3"/>
  <c r="J3763" i="3"/>
  <c r="J10161" i="3"/>
  <c r="J6228" i="3"/>
  <c r="J1454" i="3"/>
  <c r="J4535" i="3"/>
  <c r="J7992" i="3"/>
  <c r="J6081" i="3"/>
  <c r="J11351" i="3"/>
  <c r="J11068" i="3"/>
  <c r="J2719" i="3"/>
  <c r="J11229" i="3"/>
  <c r="J4304" i="3"/>
  <c r="J2756" i="3"/>
  <c r="J7796" i="3"/>
  <c r="J2633" i="3"/>
  <c r="J5056" i="3"/>
  <c r="J5736" i="3"/>
  <c r="J8039" i="3"/>
  <c r="J9415" i="3"/>
  <c r="J2401" i="3"/>
  <c r="J9291" i="3"/>
  <c r="J2565" i="3"/>
  <c r="J2947" i="3"/>
  <c r="J4227" i="3"/>
  <c r="J1687" i="3"/>
  <c r="J11854" i="3"/>
  <c r="J2230" i="3"/>
  <c r="J5133" i="3"/>
  <c r="J9823" i="3"/>
  <c r="J8963" i="3"/>
  <c r="J13488" i="3"/>
  <c r="J6787" i="3"/>
  <c r="J5533" i="3"/>
  <c r="J5515" i="3"/>
  <c r="J1041" i="3"/>
  <c r="J9751" i="3"/>
  <c r="J1084" i="3"/>
  <c r="J4194" i="3"/>
  <c r="J895" i="3"/>
  <c r="J8337" i="3"/>
  <c r="J794" i="3"/>
  <c r="J12313" i="3"/>
  <c r="J1599" i="3"/>
  <c r="J8632" i="3"/>
  <c r="J8557" i="3"/>
  <c r="J8514" i="3"/>
  <c r="J1212" i="3"/>
  <c r="J1158" i="3"/>
  <c r="J13538" i="3"/>
  <c r="J9491" i="3"/>
  <c r="J5225" i="3"/>
  <c r="J9313" i="3"/>
  <c r="J8773" i="3"/>
  <c r="J4259" i="3"/>
  <c r="J10080" i="3"/>
  <c r="J10356" i="3"/>
  <c r="J12433" i="3"/>
  <c r="J13502" i="3"/>
  <c r="J259" i="3"/>
  <c r="J1492" i="3"/>
  <c r="J5543" i="3"/>
  <c r="J133" i="3"/>
  <c r="J8948" i="3"/>
  <c r="J6631" i="3"/>
  <c r="J11371" i="3"/>
  <c r="J2627" i="3"/>
  <c r="J2952" i="3"/>
  <c r="J12909" i="3"/>
  <c r="J633" i="3"/>
  <c r="J13569" i="3"/>
  <c r="J7131" i="3"/>
  <c r="J3918" i="3"/>
  <c r="J3888" i="3"/>
  <c r="J1018" i="3"/>
  <c r="J618" i="3"/>
  <c r="J6304" i="3"/>
  <c r="J1881" i="3"/>
  <c r="J3250" i="3"/>
  <c r="J1779" i="3"/>
  <c r="J13474" i="3"/>
  <c r="J1119" i="3"/>
  <c r="J11088" i="3"/>
  <c r="J3464" i="3"/>
  <c r="J5426" i="3"/>
  <c r="J11675" i="3"/>
  <c r="J13043" i="3"/>
  <c r="J4911" i="3"/>
  <c r="J1266" i="3"/>
  <c r="J7465" i="3"/>
  <c r="J3213" i="3"/>
  <c r="J13435" i="3"/>
  <c r="J5997" i="3"/>
  <c r="J3121" i="3"/>
  <c r="J5786" i="3"/>
  <c r="J12361" i="3"/>
  <c r="J3540" i="3"/>
  <c r="J524" i="3"/>
  <c r="J6282" i="3"/>
  <c r="J12974" i="3"/>
  <c r="J9209" i="3"/>
  <c r="J8812" i="3"/>
  <c r="J10672" i="3"/>
  <c r="J5348" i="3"/>
  <c r="J3437" i="3"/>
  <c r="J3333" i="3"/>
  <c r="J180" i="3"/>
  <c r="J4638" i="3"/>
  <c r="J11510" i="3"/>
  <c r="J1989" i="3"/>
  <c r="J6882" i="3"/>
  <c r="J790" i="3"/>
  <c r="J9218" i="3"/>
  <c r="J2889" i="3"/>
  <c r="J7974" i="3"/>
  <c r="J2203" i="3"/>
  <c r="J8711" i="3"/>
  <c r="J13813" i="3"/>
  <c r="J6432" i="3"/>
  <c r="J7072" i="3"/>
  <c r="J1925" i="3"/>
  <c r="J9274" i="3"/>
  <c r="J11628" i="3"/>
  <c r="J11526" i="3"/>
  <c r="J13230" i="3"/>
  <c r="J13692" i="3"/>
  <c r="J1565" i="3"/>
  <c r="J3262" i="3"/>
  <c r="J6542" i="3"/>
  <c r="J8123" i="3"/>
  <c r="J2144" i="3"/>
  <c r="J9032" i="3"/>
  <c r="J7653" i="3"/>
  <c r="J10345" i="3"/>
  <c r="J12416" i="3"/>
  <c r="J9015" i="3"/>
  <c r="J619" i="3"/>
  <c r="J8673" i="3"/>
  <c r="J4621" i="3"/>
  <c r="J2333" i="3"/>
  <c r="J8823" i="3"/>
  <c r="J11645" i="3"/>
  <c r="J10239" i="3"/>
  <c r="J2164" i="3"/>
  <c r="J645" i="3"/>
  <c r="J9917" i="3"/>
  <c r="J2901" i="3"/>
  <c r="J3091" i="3"/>
  <c r="J3026" i="3"/>
  <c r="J11714" i="3"/>
  <c r="J4676" i="3"/>
  <c r="J10304" i="3"/>
  <c r="J1683" i="3"/>
  <c r="J10579" i="3"/>
  <c r="J14161" i="3"/>
  <c r="J8778" i="3"/>
  <c r="J8234" i="3"/>
  <c r="J5849" i="3"/>
  <c r="J6473" i="3"/>
  <c r="J9671" i="3"/>
  <c r="J10163" i="3"/>
  <c r="J12204" i="3"/>
  <c r="J10429" i="3"/>
  <c r="J8575" i="3"/>
  <c r="J7642" i="3"/>
  <c r="J1006" i="3"/>
  <c r="J1242" i="3"/>
  <c r="J10091" i="3"/>
  <c r="J490" i="3"/>
  <c r="J13412" i="3"/>
  <c r="J13243" i="3"/>
  <c r="J4726" i="3"/>
  <c r="J8184" i="3"/>
  <c r="J2503" i="3"/>
  <c r="J9652" i="3"/>
  <c r="J6905" i="3"/>
  <c r="J845" i="3"/>
  <c r="J11843" i="3"/>
  <c r="J3636" i="3"/>
  <c r="J13635" i="3"/>
  <c r="J4721" i="3"/>
  <c r="J6486" i="3"/>
  <c r="J1891" i="3"/>
  <c r="J3305" i="3"/>
  <c r="J3492" i="3"/>
  <c r="J8370" i="3"/>
  <c r="J6965" i="3"/>
  <c r="J11793" i="3"/>
  <c r="J6919" i="3"/>
  <c r="J12210" i="3"/>
  <c r="J11069" i="3"/>
  <c r="J11693" i="3"/>
  <c r="J7855" i="3"/>
  <c r="J5038" i="3"/>
  <c r="J12666" i="3"/>
  <c r="J6526" i="3"/>
  <c r="J2398" i="3"/>
  <c r="J13913" i="3"/>
  <c r="J1393" i="3"/>
  <c r="J11259" i="3"/>
  <c r="J986" i="3"/>
  <c r="J7979" i="3"/>
  <c r="J7456" i="3"/>
  <c r="J5105" i="3"/>
  <c r="J12560" i="3"/>
  <c r="J9672" i="3"/>
  <c r="J7625" i="3"/>
  <c r="J6806" i="3"/>
  <c r="J13394" i="3"/>
  <c r="J785" i="3"/>
  <c r="J7994" i="3"/>
  <c r="J10108" i="3"/>
  <c r="J8049" i="3"/>
  <c r="J768" i="3"/>
  <c r="J12887" i="3"/>
  <c r="J13032" i="3"/>
  <c r="J2307" i="3"/>
  <c r="J9953" i="3"/>
  <c r="J13196" i="3"/>
  <c r="J1306" i="3"/>
  <c r="J11038" i="3"/>
  <c r="J70" i="3"/>
  <c r="J13987" i="3"/>
  <c r="J5797" i="3"/>
  <c r="J11936" i="3"/>
  <c r="J14031" i="3"/>
  <c r="J4622" i="3"/>
  <c r="J9362" i="3"/>
  <c r="J8885" i="3"/>
  <c r="J7998" i="3"/>
  <c r="J13370" i="3"/>
  <c r="J13897" i="3"/>
  <c r="J10699" i="3"/>
  <c r="J1604" i="3"/>
  <c r="J2731" i="3"/>
  <c r="J2805" i="3"/>
  <c r="J13473" i="3"/>
  <c r="J8469" i="3"/>
  <c r="J4217" i="3"/>
  <c r="J9337" i="3"/>
  <c r="J12415" i="3"/>
  <c r="J8831" i="3"/>
  <c r="J10687" i="3"/>
  <c r="J6667" i="3"/>
  <c r="J3436" i="3"/>
  <c r="J2923" i="3"/>
  <c r="J11150" i="3"/>
  <c r="J14164" i="3"/>
  <c r="J3894" i="3"/>
  <c r="J14012" i="3"/>
  <c r="J5810" i="3"/>
  <c r="J6712" i="3"/>
  <c r="J4460" i="3"/>
  <c r="J8426" i="3"/>
  <c r="J4224" i="3"/>
  <c r="J7197" i="3"/>
  <c r="J10180" i="3"/>
  <c r="J11605" i="3"/>
  <c r="J1491" i="3"/>
  <c r="J13346" i="3"/>
  <c r="J3749" i="3"/>
  <c r="J2478" i="3"/>
  <c r="J312" i="3"/>
  <c r="J3398" i="3"/>
  <c r="J14039" i="3"/>
  <c r="J7271" i="3"/>
  <c r="J3977" i="3"/>
  <c r="J11652" i="3"/>
  <c r="J3157" i="3"/>
  <c r="J6949" i="3"/>
  <c r="J8661" i="3"/>
  <c r="J9487" i="3"/>
  <c r="J10436" i="3"/>
  <c r="J118" i="3"/>
  <c r="J12199" i="3"/>
  <c r="J1037" i="3"/>
  <c r="J4759" i="3"/>
  <c r="J3508" i="3"/>
  <c r="J13486" i="3"/>
  <c r="J10669" i="3"/>
  <c r="J7181" i="3"/>
  <c r="J7746" i="3"/>
  <c r="J1556" i="3"/>
  <c r="J3774" i="3"/>
  <c r="J12547" i="3"/>
  <c r="J1268" i="3"/>
  <c r="J1101" i="3"/>
  <c r="J10100" i="3"/>
  <c r="J4024" i="3"/>
  <c r="J1528" i="3"/>
  <c r="J2067" i="3"/>
  <c r="J9202" i="3"/>
  <c r="J11078" i="3"/>
  <c r="J8954" i="3"/>
  <c r="J8316" i="3"/>
  <c r="J1686" i="3"/>
  <c r="J13060" i="3"/>
  <c r="J11947" i="3"/>
  <c r="J3142" i="3"/>
  <c r="J12141" i="3"/>
  <c r="J10936" i="3"/>
  <c r="J8568" i="3"/>
  <c r="J4104" i="3"/>
  <c r="J1682" i="3"/>
  <c r="J309" i="3"/>
  <c r="J1947" i="3"/>
  <c r="J1927" i="3"/>
  <c r="J3448" i="3"/>
  <c r="J1135" i="3"/>
  <c r="J1753" i="3"/>
  <c r="J9956" i="3"/>
  <c r="J12985" i="3"/>
  <c r="J4177" i="3"/>
  <c r="J9290" i="3"/>
  <c r="J426" i="3"/>
  <c r="J4480" i="3"/>
  <c r="J2798" i="3"/>
  <c r="J9976" i="3"/>
  <c r="J12045" i="3"/>
  <c r="J14112" i="3"/>
  <c r="J13976" i="3"/>
  <c r="J515" i="3"/>
  <c r="J7942" i="3"/>
  <c r="J6150" i="3"/>
  <c r="J7999" i="3"/>
  <c r="J5129" i="3"/>
  <c r="J542" i="3"/>
  <c r="J2569" i="3"/>
  <c r="J5933" i="3"/>
  <c r="J4073" i="3"/>
  <c r="J12053" i="3"/>
  <c r="J4114" i="3"/>
  <c r="J8792" i="3"/>
  <c r="J7142" i="3"/>
  <c r="J4023" i="3"/>
  <c r="J11721" i="3"/>
  <c r="J12320" i="3"/>
  <c r="J7759" i="3"/>
  <c r="J5978" i="3"/>
  <c r="J3583" i="3"/>
  <c r="J3780" i="3"/>
  <c r="J9887" i="3"/>
  <c r="J5037" i="3"/>
  <c r="J11110" i="3"/>
  <c r="J13101" i="3"/>
  <c r="J11301" i="3"/>
  <c r="J6086" i="3"/>
  <c r="J11503" i="3"/>
  <c r="J1404" i="3"/>
  <c r="J2659" i="3"/>
  <c r="J3589" i="3"/>
  <c r="J10215" i="3"/>
  <c r="J601" i="3"/>
  <c r="J5598" i="3"/>
  <c r="J12709" i="3"/>
  <c r="J8521" i="3"/>
  <c r="J6005" i="3"/>
  <c r="J8202" i="3"/>
  <c r="J13031" i="3"/>
  <c r="J2370" i="3"/>
  <c r="J5392" i="3"/>
  <c r="J7209" i="3"/>
  <c r="J11763" i="3"/>
  <c r="J11618" i="3"/>
  <c r="J1972" i="3"/>
  <c r="J2095" i="3"/>
  <c r="J92" i="3"/>
  <c r="J9033" i="3"/>
  <c r="J13351" i="3"/>
  <c r="J8314" i="3"/>
  <c r="J12623" i="3"/>
  <c r="J282" i="3"/>
  <c r="J4746" i="3"/>
  <c r="J8822" i="3"/>
  <c r="J5327" i="3"/>
  <c r="J398" i="3"/>
  <c r="J7019" i="3"/>
  <c r="J10369" i="3"/>
  <c r="J47" i="3"/>
  <c r="J6417" i="3"/>
  <c r="J12599" i="3"/>
  <c r="J3877" i="3"/>
  <c r="J6258" i="3"/>
  <c r="J4614" i="3"/>
  <c r="J1099" i="3"/>
  <c r="J9874" i="3"/>
  <c r="J12186" i="3"/>
  <c r="J5046" i="3"/>
  <c r="J994" i="3"/>
  <c r="J5995" i="3"/>
  <c r="J3074" i="3"/>
  <c r="J10101" i="3"/>
  <c r="J6801" i="3"/>
  <c r="J6330" i="3"/>
  <c r="J7415" i="3"/>
  <c r="J6561" i="3"/>
  <c r="J2568" i="3"/>
  <c r="J9184" i="3"/>
  <c r="J12138" i="3"/>
  <c r="J6924" i="3"/>
  <c r="J6502" i="3"/>
  <c r="J9106" i="3"/>
  <c r="J2848" i="3"/>
  <c r="J11678" i="3"/>
  <c r="J2371" i="3"/>
  <c r="J9759" i="3"/>
  <c r="J5388" i="3"/>
  <c r="J11749" i="3"/>
  <c r="J14196" i="3"/>
  <c r="J4310" i="3"/>
  <c r="J8298" i="3"/>
  <c r="J8892" i="3"/>
  <c r="J2431" i="3"/>
  <c r="J7977" i="3"/>
  <c r="J11852" i="3"/>
  <c r="J408" i="3"/>
  <c r="J6731" i="3"/>
  <c r="J3031" i="3"/>
  <c r="J285" i="3"/>
  <c r="J12976" i="3"/>
  <c r="J13578" i="3"/>
  <c r="J531" i="3"/>
  <c r="J7176" i="3"/>
  <c r="J8005" i="3"/>
  <c r="J9691" i="3"/>
  <c r="J2113" i="3"/>
  <c r="J5114" i="3"/>
  <c r="J2630" i="3"/>
  <c r="J8309" i="3"/>
  <c r="J10956" i="3"/>
  <c r="J7198" i="3"/>
  <c r="J7403" i="3"/>
  <c r="J10321" i="3"/>
  <c r="J10834" i="3"/>
  <c r="J715" i="3"/>
  <c r="J10035" i="3"/>
  <c r="J10979" i="3"/>
  <c r="J446" i="3"/>
  <c r="J797" i="3"/>
  <c r="J652" i="3"/>
  <c r="J2722" i="3"/>
  <c r="J7787" i="3"/>
  <c r="J2103" i="3"/>
  <c r="J11911" i="3"/>
  <c r="J11698" i="3"/>
  <c r="J296" i="3"/>
  <c r="J12608" i="3"/>
  <c r="J9575" i="3"/>
  <c r="J9626" i="3"/>
  <c r="J5873" i="3"/>
  <c r="J5880" i="3"/>
  <c r="J5145" i="3"/>
  <c r="J12093" i="3"/>
  <c r="J3921" i="3"/>
  <c r="J5495" i="3"/>
  <c r="J13874" i="3"/>
  <c r="J4967" i="3"/>
  <c r="J9587" i="3"/>
  <c r="J4222" i="3"/>
  <c r="J11927" i="3"/>
  <c r="J14007" i="3"/>
  <c r="J13387" i="3"/>
  <c r="J12662" i="3"/>
  <c r="J10573" i="3"/>
  <c r="J7812" i="3"/>
  <c r="J2938" i="3"/>
  <c r="J10836" i="3"/>
  <c r="J14115" i="3"/>
  <c r="J5258" i="3"/>
  <c r="J14076" i="3"/>
  <c r="J11625" i="3"/>
  <c r="J3797" i="3"/>
  <c r="J7720" i="3"/>
  <c r="J2161" i="3"/>
  <c r="J6362" i="3"/>
  <c r="J8448" i="3"/>
  <c r="J5804" i="3"/>
  <c r="J5735" i="3"/>
  <c r="J9024" i="3"/>
  <c r="J4431" i="3"/>
  <c r="J5278" i="3"/>
  <c r="J9750" i="3"/>
  <c r="J8937" i="3"/>
  <c r="J11553" i="3"/>
  <c r="J12573" i="3"/>
  <c r="J9245" i="3"/>
  <c r="J13323" i="3"/>
  <c r="J10751" i="3"/>
  <c r="J8091" i="3"/>
  <c r="J5509" i="3"/>
  <c r="J5500" i="3"/>
  <c r="J7554" i="3"/>
  <c r="J3769" i="3"/>
  <c r="J9247" i="3"/>
  <c r="J2188" i="3"/>
  <c r="J3171" i="3"/>
  <c r="J9663" i="3"/>
  <c r="J7122" i="3"/>
  <c r="J5885" i="3"/>
  <c r="J12533" i="3"/>
  <c r="J6868" i="3"/>
  <c r="J13536" i="3"/>
  <c r="J3032" i="3"/>
  <c r="J9063" i="3"/>
  <c r="J7789" i="3"/>
  <c r="J4065" i="3"/>
  <c r="J708" i="3"/>
  <c r="J9283" i="3"/>
  <c r="J3490" i="3"/>
  <c r="J3162" i="3"/>
  <c r="J7190" i="3"/>
  <c r="J4781" i="3"/>
  <c r="J10943" i="3"/>
  <c r="J1810" i="3"/>
  <c r="J2078" i="3"/>
  <c r="J2959" i="3"/>
  <c r="J9895" i="3"/>
  <c r="J1944" i="3"/>
  <c r="J4243" i="3"/>
  <c r="J393" i="3"/>
  <c r="J9187" i="3"/>
  <c r="J8643" i="3"/>
  <c r="J6916" i="3"/>
  <c r="J208" i="3"/>
  <c r="J9994" i="3"/>
  <c r="J11599" i="3"/>
  <c r="J9246" i="3"/>
  <c r="J9413" i="3"/>
  <c r="J6637" i="3"/>
  <c r="J10300" i="3"/>
  <c r="J2075" i="3"/>
  <c r="J4763" i="3"/>
  <c r="J13858" i="3"/>
  <c r="J8425" i="3"/>
  <c r="J1988" i="3"/>
  <c r="J3465" i="3"/>
  <c r="J3036" i="3"/>
  <c r="J4507" i="3"/>
  <c r="J432" i="3"/>
  <c r="J3479" i="3"/>
  <c r="J10150" i="3"/>
  <c r="J12863" i="3"/>
  <c r="J7242" i="3"/>
  <c r="J6050" i="3"/>
  <c r="J5124" i="3"/>
  <c r="J11560" i="3"/>
  <c r="J6201" i="3"/>
  <c r="J11385" i="3"/>
  <c r="J11420" i="3"/>
  <c r="J4327" i="3"/>
  <c r="J6607" i="3"/>
  <c r="J1235" i="3"/>
  <c r="J5708" i="3"/>
  <c r="J4343" i="3"/>
  <c r="J10414" i="3"/>
  <c r="J5260" i="3"/>
  <c r="J8901" i="3"/>
  <c r="J6543" i="3"/>
  <c r="J1509" i="3"/>
  <c r="J2241" i="3"/>
  <c r="J3462" i="3"/>
  <c r="J4336" i="3"/>
  <c r="J10896" i="3"/>
  <c r="J3908" i="3"/>
  <c r="J10428" i="3"/>
  <c r="J5935" i="3"/>
  <c r="J59" i="3"/>
  <c r="J2949" i="3"/>
  <c r="J3235" i="3"/>
  <c r="J10334" i="3"/>
  <c r="J12783" i="3"/>
  <c r="J6136" i="3"/>
  <c r="J9182" i="3"/>
  <c r="J740" i="3"/>
  <c r="J13145" i="3"/>
  <c r="J360" i="3"/>
  <c r="J10776" i="3"/>
  <c r="J12467" i="3"/>
  <c r="J6568" i="3"/>
  <c r="J1438" i="3"/>
  <c r="J1928" i="3"/>
  <c r="J2636" i="3"/>
  <c r="J7156" i="3"/>
  <c r="J5390" i="3"/>
  <c r="J11118" i="3"/>
  <c r="J1050" i="3"/>
  <c r="J12912" i="3"/>
  <c r="J67" i="3"/>
  <c r="J11536" i="3"/>
  <c r="J6303" i="3"/>
  <c r="J7170" i="3"/>
  <c r="J13181" i="3"/>
  <c r="J5745" i="3"/>
  <c r="J5049" i="3"/>
  <c r="J5353" i="3"/>
  <c r="J9623" i="3"/>
  <c r="J2673" i="3"/>
  <c r="J11009" i="3"/>
  <c r="J728" i="3"/>
  <c r="J3849" i="3"/>
  <c r="J7588" i="3"/>
  <c r="J1797" i="3"/>
  <c r="J14096" i="3"/>
  <c r="J12682" i="3"/>
  <c r="J11814" i="3"/>
  <c r="J2226" i="3"/>
  <c r="J2668" i="3"/>
  <c r="J1637" i="3"/>
  <c r="J1586" i="3"/>
  <c r="J1255" i="3"/>
  <c r="J1976" i="3"/>
  <c r="J3385" i="3"/>
  <c r="J10153" i="3"/>
  <c r="J6798" i="3"/>
  <c r="J4665" i="3"/>
  <c r="J7825" i="3"/>
  <c r="J3989" i="3"/>
  <c r="J1664" i="3"/>
  <c r="J1962" i="3"/>
  <c r="J9265" i="3"/>
  <c r="J1149" i="3"/>
  <c r="J4049" i="3"/>
  <c r="J9414" i="3"/>
  <c r="J5683" i="3"/>
  <c r="J5247" i="3"/>
  <c r="J2703" i="3"/>
  <c r="J4883" i="3"/>
  <c r="J10870" i="3"/>
  <c r="J11734" i="3"/>
  <c r="J2305" i="3"/>
  <c r="J13037" i="3"/>
  <c r="J12577" i="3"/>
  <c r="J12517" i="3"/>
  <c r="J12150" i="3"/>
  <c r="J1191" i="3"/>
  <c r="J8237" i="3"/>
  <c r="J8058" i="3"/>
  <c r="J6252" i="3"/>
  <c r="J10396" i="3"/>
  <c r="J1703" i="3"/>
  <c r="J1718" i="3"/>
  <c r="J2410" i="3"/>
  <c r="J227" i="3"/>
  <c r="J5095" i="3"/>
  <c r="J791" i="3"/>
  <c r="J10670" i="3"/>
  <c r="J8297" i="3"/>
  <c r="J12371" i="3"/>
  <c r="J10412" i="3"/>
  <c r="J12212" i="3"/>
  <c r="J7118" i="3"/>
  <c r="J5092" i="3"/>
  <c r="J10718" i="3"/>
  <c r="J9117" i="3"/>
  <c r="J2793" i="3"/>
  <c r="J11285" i="3"/>
  <c r="J9921" i="3"/>
  <c r="J6428" i="3"/>
  <c r="J5630" i="3"/>
  <c r="J10619" i="3"/>
  <c r="J681" i="3"/>
  <c r="J8143" i="3"/>
  <c r="J6175" i="3"/>
  <c r="J6414" i="3"/>
  <c r="J6431" i="3"/>
  <c r="J3887" i="3"/>
  <c r="J5828" i="3"/>
  <c r="J13721" i="3"/>
  <c r="J6782" i="3"/>
  <c r="J3390" i="3"/>
  <c r="J3677" i="3"/>
  <c r="J9715" i="3"/>
  <c r="J13753" i="3"/>
  <c r="J7950" i="3"/>
  <c r="J6998" i="3"/>
  <c r="J3344" i="3"/>
  <c r="J2228" i="3"/>
  <c r="J6922" i="3"/>
  <c r="J11004" i="3"/>
  <c r="J5727" i="3"/>
  <c r="J5625" i="3"/>
  <c r="J2487" i="3"/>
  <c r="J13535" i="3"/>
  <c r="J2860" i="3"/>
  <c r="J6409" i="3"/>
  <c r="J12656" i="3"/>
  <c r="J8949" i="3"/>
  <c r="J8776" i="3"/>
  <c r="J7726" i="3"/>
  <c r="J9039" i="3"/>
  <c r="J3517" i="3"/>
  <c r="J6979" i="3"/>
  <c r="J12004" i="3"/>
  <c r="J764" i="3"/>
  <c r="J12762" i="3"/>
  <c r="J3034" i="3"/>
  <c r="J7695" i="3"/>
  <c r="J12913" i="3"/>
  <c r="J10777" i="3"/>
  <c r="J9036" i="3"/>
  <c r="J8036" i="3"/>
  <c r="J13188" i="3"/>
  <c r="J12068" i="3"/>
  <c r="J1346" i="3"/>
  <c r="J9780" i="3"/>
  <c r="J4080" i="3"/>
  <c r="J6971" i="3"/>
  <c r="J6071" i="3"/>
  <c r="J6550" i="3"/>
  <c r="J4666" i="3"/>
  <c r="J11441" i="3"/>
  <c r="J39" i="3"/>
  <c r="J3386" i="3"/>
  <c r="J11701" i="3"/>
  <c r="J8589" i="3"/>
  <c r="J682" i="3"/>
  <c r="J9257" i="3"/>
  <c r="J1532" i="3"/>
  <c r="J1488" i="3"/>
  <c r="J12447" i="3"/>
  <c r="J8284" i="3"/>
  <c r="J8201" i="3"/>
  <c r="J2533" i="3"/>
  <c r="J7376" i="3"/>
  <c r="J13423" i="3"/>
  <c r="J2363" i="3"/>
  <c r="J8862" i="3"/>
  <c r="J3880" i="3"/>
  <c r="J7930" i="3"/>
  <c r="J11032" i="3"/>
  <c r="J4092" i="3"/>
  <c r="J12984" i="3"/>
  <c r="J11717" i="3"/>
  <c r="J2567" i="3"/>
  <c r="J254" i="3"/>
  <c r="J9478" i="3"/>
  <c r="J5508" i="3"/>
  <c r="J6776" i="3"/>
  <c r="J4591" i="3"/>
  <c r="J10739" i="3"/>
  <c r="J5507" i="3"/>
  <c r="J240" i="3"/>
  <c r="J13571" i="3"/>
  <c r="J4060" i="3"/>
  <c r="J5567" i="3"/>
  <c r="J6373" i="3"/>
  <c r="J11696" i="3"/>
  <c r="J12442" i="3"/>
  <c r="J13804" i="3"/>
  <c r="J2942" i="3"/>
  <c r="J5966" i="3"/>
  <c r="J4083" i="3"/>
  <c r="J8490" i="3"/>
  <c r="J4300" i="3"/>
  <c r="J12038" i="3"/>
  <c r="J613" i="3"/>
  <c r="J2311" i="3"/>
  <c r="J2391" i="3"/>
  <c r="J8420" i="3"/>
  <c r="J8338" i="3"/>
  <c r="J13020" i="3"/>
  <c r="J6096" i="3"/>
  <c r="J6802" i="3"/>
  <c r="J2246" i="3"/>
  <c r="J9421" i="3"/>
  <c r="J2989" i="3"/>
  <c r="J9785" i="3"/>
  <c r="J4381" i="3"/>
  <c r="J11308" i="3"/>
  <c r="J8495" i="3"/>
  <c r="J5350" i="3"/>
  <c r="J3611" i="3"/>
  <c r="J11195" i="3"/>
  <c r="J8195" i="3"/>
  <c r="J13742" i="3"/>
  <c r="J4288" i="3"/>
  <c r="J13400" i="3"/>
  <c r="J7768" i="3"/>
  <c r="J4542" i="3"/>
  <c r="J5815" i="3"/>
  <c r="J11218" i="3"/>
  <c r="J10272" i="3"/>
  <c r="J12716" i="3"/>
  <c r="J5587" i="3"/>
  <c r="J2598" i="3"/>
  <c r="J12601" i="3"/>
  <c r="J1418" i="3"/>
  <c r="J11821" i="3"/>
  <c r="J12519" i="3"/>
  <c r="J11873" i="3"/>
  <c r="J12570" i="3"/>
  <c r="J390" i="3"/>
  <c r="J6078" i="3"/>
  <c r="J7509" i="3"/>
  <c r="J5367" i="3"/>
  <c r="J6714" i="3"/>
  <c r="J2038" i="3"/>
  <c r="J7023" i="3"/>
  <c r="J7553" i="3"/>
  <c r="J1889" i="3"/>
  <c r="J6355" i="3"/>
  <c r="J12147" i="3"/>
  <c r="J2434" i="3"/>
  <c r="J3649" i="3"/>
  <c r="J10403" i="3"/>
  <c r="J8841" i="3"/>
  <c r="J10264" i="3"/>
  <c r="J2329" i="3"/>
  <c r="J12123" i="3"/>
  <c r="J738" i="3"/>
  <c r="J12255" i="3"/>
  <c r="J14107" i="3"/>
  <c r="J9888" i="3"/>
  <c r="J13153" i="3"/>
  <c r="J1284" i="3"/>
  <c r="J10517" i="3"/>
  <c r="J8477" i="3"/>
  <c r="J3513" i="3"/>
  <c r="J581" i="3"/>
  <c r="J10126" i="3"/>
  <c r="J13203" i="3"/>
  <c r="J3355" i="3"/>
  <c r="J906" i="3"/>
  <c r="J5784" i="3"/>
  <c r="J8480" i="3"/>
  <c r="J4331" i="3"/>
  <c r="J7037" i="3"/>
  <c r="J1984" i="3"/>
  <c r="J12233" i="3"/>
  <c r="J9298" i="3"/>
  <c r="J4004" i="3"/>
  <c r="J8267" i="3"/>
  <c r="J10408" i="3"/>
  <c r="J12221" i="3"/>
  <c r="J1179" i="3"/>
  <c r="J4893" i="3"/>
  <c r="J12687" i="3"/>
  <c r="J8509" i="3"/>
  <c r="J8674" i="3"/>
  <c r="J7203" i="3"/>
  <c r="J12723" i="3"/>
  <c r="J13958" i="3"/>
  <c r="J9678" i="3"/>
  <c r="J13667" i="3"/>
  <c r="J292" i="3"/>
  <c r="J9409" i="3"/>
  <c r="J7537" i="3"/>
  <c r="J7025" i="3"/>
  <c r="J2455" i="3"/>
  <c r="J3566" i="3"/>
  <c r="J13478" i="3"/>
  <c r="J7031" i="3"/>
  <c r="J11315" i="3"/>
  <c r="J6272" i="3"/>
  <c r="J9549" i="3"/>
  <c r="J11186" i="3"/>
  <c r="J12564" i="3"/>
  <c r="J260" i="3"/>
  <c r="J837" i="3"/>
  <c r="J6288" i="3"/>
  <c r="J4117" i="3"/>
  <c r="J4283" i="3"/>
  <c r="J9384" i="3"/>
  <c r="J5240" i="3"/>
  <c r="J4953" i="3"/>
  <c r="J10325" i="3"/>
  <c r="J13448" i="3"/>
  <c r="J11402" i="3"/>
  <c r="J13869" i="3"/>
  <c r="J13232" i="3"/>
  <c r="J8158" i="3"/>
  <c r="J84" i="3"/>
  <c r="J9560" i="3"/>
  <c r="J8903" i="3"/>
  <c r="J7569" i="3"/>
  <c r="J1897" i="3"/>
  <c r="J12906" i="3"/>
  <c r="J4694" i="3"/>
  <c r="J9293" i="3"/>
  <c r="J9727" i="3"/>
  <c r="J10467" i="3"/>
  <c r="J3691" i="3"/>
  <c r="J13103" i="3"/>
  <c r="J870" i="3"/>
  <c r="J7115" i="3"/>
  <c r="J7147" i="3"/>
  <c r="J7513" i="3"/>
  <c r="J2841" i="3"/>
  <c r="J2972" i="3"/>
  <c r="J13674" i="3"/>
  <c r="J9225" i="3"/>
  <c r="J5032" i="3"/>
  <c r="J13023" i="3"/>
  <c r="J13624" i="3"/>
  <c r="J8211" i="3"/>
  <c r="J825" i="3"/>
  <c r="J11939" i="3"/>
  <c r="J3412" i="3"/>
  <c r="J7000" i="3"/>
  <c r="J2175" i="3"/>
  <c r="J6691" i="3"/>
  <c r="J13881" i="3"/>
  <c r="J6197" i="3"/>
  <c r="J9962" i="3"/>
  <c r="J127" i="3"/>
  <c r="J3197" i="3"/>
  <c r="J6659" i="3"/>
  <c r="J6233" i="3"/>
  <c r="J2499" i="3"/>
  <c r="J5834" i="3"/>
  <c r="J9307" i="3"/>
  <c r="J7665" i="3"/>
  <c r="J10675" i="3"/>
  <c r="J3706" i="3"/>
  <c r="J9420" i="3"/>
  <c r="J3056" i="3"/>
  <c r="J11788" i="3"/>
  <c r="J12302" i="3"/>
  <c r="J6257" i="3"/>
  <c r="J11744" i="3"/>
  <c r="J11677" i="3"/>
  <c r="J9957" i="3"/>
  <c r="J3153" i="3"/>
  <c r="J12092" i="3"/>
  <c r="J7007" i="3"/>
  <c r="J5812" i="3"/>
  <c r="J3382" i="3"/>
  <c r="J6633" i="3"/>
  <c r="J12305" i="3"/>
  <c r="J4132" i="3"/>
  <c r="J12181" i="3"/>
  <c r="J3" i="3"/>
  <c r="J7316" i="3"/>
  <c r="J7656" i="3"/>
  <c r="J5152" i="3"/>
  <c r="J6672" i="3"/>
  <c r="J5185" i="3"/>
  <c r="J6204" i="3"/>
  <c r="J5958" i="3"/>
  <c r="J13199" i="3"/>
  <c r="J4109" i="3"/>
  <c r="J11529" i="3"/>
  <c r="J12751" i="3"/>
  <c r="J10792" i="3"/>
  <c r="J7098" i="3"/>
  <c r="J8524" i="3"/>
  <c r="J5012" i="3"/>
  <c r="J4138" i="3"/>
  <c r="J3598" i="3"/>
  <c r="J6145" i="3"/>
  <c r="J11656" i="3"/>
  <c r="J3217" i="3"/>
  <c r="J8973" i="3"/>
  <c r="J3202" i="3"/>
  <c r="J7587" i="3"/>
  <c r="J2330" i="3"/>
  <c r="J13760" i="3"/>
  <c r="J9097" i="3"/>
  <c r="J716" i="3"/>
  <c r="J3532" i="3"/>
  <c r="J8114" i="3"/>
  <c r="J11287" i="3"/>
  <c r="J13777" i="3"/>
  <c r="J6195" i="3"/>
  <c r="J11267" i="3"/>
  <c r="J1302" i="3"/>
  <c r="J11941" i="3"/>
  <c r="J1730" i="3"/>
  <c r="J10466" i="3"/>
  <c r="J8033" i="3"/>
  <c r="J588" i="3"/>
  <c r="J9065" i="3"/>
  <c r="J8889" i="3"/>
  <c r="J3596" i="3"/>
  <c r="J3963" i="3"/>
  <c r="J13576" i="3"/>
  <c r="J3897" i="3"/>
  <c r="J7431" i="3"/>
  <c r="J4493" i="3"/>
  <c r="J298" i="3"/>
  <c r="J5436" i="3"/>
  <c r="J8994" i="3"/>
  <c r="J6356" i="3"/>
  <c r="J10029" i="3"/>
  <c r="J12005" i="3"/>
  <c r="J4171" i="3"/>
  <c r="J577" i="3"/>
  <c r="J10472" i="3"/>
  <c r="J12877" i="3"/>
  <c r="J8738" i="3"/>
  <c r="J12002" i="3"/>
  <c r="J10432" i="3"/>
  <c r="J3678" i="3"/>
  <c r="J10978" i="3"/>
  <c r="J12008" i="3"/>
  <c r="J12706" i="3"/>
  <c r="J12902" i="3"/>
  <c r="J1141" i="3"/>
  <c r="J11388" i="3"/>
  <c r="J704" i="3"/>
  <c r="J5702" i="3"/>
  <c r="J7517" i="3"/>
  <c r="J12223" i="3"/>
  <c r="J5148" i="3"/>
  <c r="J13505" i="3"/>
  <c r="J11880" i="3"/>
  <c r="J2065" i="3"/>
  <c r="J2420" i="3"/>
  <c r="J4845" i="3"/>
  <c r="J6915" i="3"/>
  <c r="J975" i="3"/>
  <c r="J6343" i="3"/>
  <c r="J2783" i="3"/>
  <c r="J5955" i="3"/>
  <c r="J6546" i="3"/>
  <c r="J7430" i="3"/>
  <c r="J3729" i="3"/>
  <c r="J4645" i="3"/>
  <c r="J3214" i="3"/>
  <c r="J13137" i="3"/>
  <c r="J7265" i="3"/>
  <c r="J4524" i="3"/>
  <c r="J13015" i="3"/>
  <c r="J5994" i="3"/>
  <c r="J2137" i="3"/>
  <c r="J3218" i="3"/>
  <c r="J9627" i="3"/>
  <c r="J5035" i="3"/>
  <c r="J14126" i="3"/>
  <c r="J2745" i="3"/>
  <c r="J1680" i="3"/>
  <c r="J10066" i="3"/>
  <c r="J12572" i="3"/>
  <c r="J737" i="3"/>
  <c r="J13533" i="3"/>
  <c r="J13619" i="3"/>
  <c r="J8952" i="3"/>
  <c r="J8494" i="3"/>
  <c r="J8861" i="3"/>
  <c r="J2931" i="3"/>
  <c r="J4935" i="3"/>
  <c r="J11341" i="3"/>
  <c r="J11869" i="3"/>
  <c r="J11883" i="3"/>
  <c r="J10165" i="3"/>
  <c r="J8131" i="3"/>
  <c r="J7835" i="3"/>
  <c r="J11149" i="3"/>
  <c r="J1610" i="3"/>
  <c r="J5027" i="3"/>
  <c r="J1374" i="3"/>
  <c r="J12502" i="3"/>
  <c r="J642" i="3"/>
  <c r="J1795" i="3"/>
  <c r="J12643" i="3"/>
  <c r="J10537" i="3"/>
  <c r="J3338" i="3"/>
  <c r="J4205" i="3"/>
  <c r="J10616" i="3"/>
  <c r="J4203" i="3"/>
  <c r="J3680" i="3"/>
  <c r="J9278" i="3"/>
  <c r="J11335" i="3"/>
  <c r="J7636" i="3"/>
  <c r="J6162" i="3"/>
  <c r="J6047" i="3"/>
  <c r="J8914" i="3"/>
  <c r="J9539" i="3"/>
  <c r="J10399" i="3"/>
  <c r="J10863" i="3"/>
  <c r="J8790" i="3"/>
  <c r="J9048" i="3"/>
  <c r="J4934" i="3"/>
  <c r="J10550" i="3"/>
  <c r="J3404" i="3"/>
  <c r="J4099" i="3"/>
  <c r="J10728" i="3"/>
  <c r="J1197" i="3"/>
  <c r="J5974" i="3"/>
  <c r="J7184" i="3"/>
  <c r="J1975" i="3"/>
  <c r="J11428" i="3"/>
  <c r="J13837" i="3"/>
  <c r="J499" i="3"/>
  <c r="J306" i="3"/>
  <c r="J95" i="3"/>
  <c r="J11913" i="3"/>
  <c r="J13286" i="3"/>
  <c r="J10553" i="3"/>
  <c r="J5773" i="3"/>
  <c r="J1731" i="3"/>
  <c r="J3209" i="3"/>
  <c r="J11959" i="3"/>
  <c r="J3837" i="3"/>
  <c r="J13517" i="3"/>
  <c r="J4506" i="3"/>
  <c r="J5113" i="3"/>
  <c r="J14114" i="3"/>
  <c r="J1613" i="3"/>
  <c r="J12919" i="3"/>
  <c r="J10174" i="3"/>
  <c r="J12992" i="3"/>
  <c r="J5811" i="3"/>
  <c r="J2835" i="3"/>
  <c r="J7874" i="3"/>
  <c r="J2655" i="3"/>
  <c r="J13213" i="3"/>
  <c r="J6438" i="3"/>
  <c r="J195" i="3"/>
  <c r="J7864" i="3"/>
  <c r="J9897" i="3"/>
  <c r="J11819" i="3"/>
  <c r="J13001" i="3"/>
  <c r="J6987" i="3"/>
  <c r="J262" i="3"/>
  <c r="J4894" i="3"/>
  <c r="J7327" i="3"/>
  <c r="J3227" i="3"/>
  <c r="J1635" i="3"/>
  <c r="J10695" i="3"/>
  <c r="J13572" i="3"/>
  <c r="J11518" i="3"/>
  <c r="J10353" i="3"/>
  <c r="J6772" i="3"/>
  <c r="J4120" i="3"/>
  <c r="J10011" i="3"/>
  <c r="J4987" i="3"/>
  <c r="J11850" i="3"/>
  <c r="J10075" i="3"/>
  <c r="J2726" i="3"/>
  <c r="J10067" i="3"/>
  <c r="J12352" i="3"/>
  <c r="J10051" i="3"/>
  <c r="J12298" i="3"/>
  <c r="J5512" i="3"/>
  <c r="J6599" i="3"/>
  <c r="J12619" i="3"/>
  <c r="J1747" i="3"/>
  <c r="J11217" i="3"/>
  <c r="J11194" i="3"/>
  <c r="J2235" i="3"/>
  <c r="J3469" i="3"/>
  <c r="J1685" i="3"/>
  <c r="J10772" i="3"/>
  <c r="J11025" i="3"/>
  <c r="J9459" i="3"/>
  <c r="J11143" i="3"/>
  <c r="J4178" i="3"/>
  <c r="J9210" i="3"/>
  <c r="J6795" i="3"/>
  <c r="J1923" i="3"/>
  <c r="J8156" i="3"/>
  <c r="J8564" i="3"/>
  <c r="J12395" i="3"/>
  <c r="J9543" i="3"/>
  <c r="J4749" i="3"/>
  <c r="J462" i="3"/>
  <c r="J9906" i="3"/>
  <c r="J806" i="3"/>
  <c r="J6708" i="3"/>
  <c r="J8989" i="3"/>
  <c r="J570" i="3"/>
  <c r="J8562" i="3"/>
  <c r="J6048" i="3"/>
  <c r="J2823" i="3"/>
  <c r="J12724" i="3"/>
  <c r="J7353" i="3"/>
  <c r="J1742" i="3"/>
  <c r="J5263" i="3"/>
  <c r="J3137" i="3"/>
  <c r="J11081" i="3"/>
  <c r="J9565" i="3"/>
  <c r="J4806" i="3"/>
  <c r="J4014" i="3"/>
  <c r="J10301" i="3"/>
  <c r="J1337" i="3"/>
  <c r="J10928" i="3"/>
  <c r="J626" i="3"/>
  <c r="J11631" i="3"/>
  <c r="J7966" i="3"/>
  <c r="J3707" i="3"/>
  <c r="J11191" i="3"/>
  <c r="J2564" i="3"/>
  <c r="J3546" i="3"/>
  <c r="J3629" i="3"/>
  <c r="J10835" i="3"/>
  <c r="J13700" i="3"/>
  <c r="J3156" i="3"/>
  <c r="J2658" i="3"/>
  <c r="J4958" i="3"/>
  <c r="J677" i="3"/>
  <c r="J6460" i="3"/>
  <c r="J733" i="3"/>
  <c r="J4814" i="3"/>
  <c r="J3374" i="3"/>
  <c r="J4047" i="3"/>
  <c r="J5605" i="3"/>
  <c r="J407" i="3"/>
  <c r="J4441" i="3"/>
  <c r="J7087" i="3"/>
  <c r="J2802" i="3"/>
  <c r="J4472" i="3"/>
  <c r="J10698" i="3"/>
  <c r="J7889" i="3"/>
  <c r="J11743" i="3"/>
  <c r="J3241" i="3"/>
  <c r="J4103" i="3"/>
  <c r="J2921" i="3"/>
  <c r="J3267" i="3"/>
  <c r="J13192" i="3"/>
  <c r="J4490" i="3"/>
  <c r="J10351" i="3"/>
  <c r="J9486" i="3"/>
  <c r="J1821" i="3"/>
  <c r="J6973" i="3"/>
  <c r="J14065" i="3"/>
  <c r="J1916" i="3"/>
  <c r="J4332" i="3"/>
  <c r="J4573" i="3"/>
  <c r="J1171" i="3"/>
  <c r="J9755" i="3"/>
  <c r="J9446" i="3"/>
  <c r="J9376" i="3"/>
  <c r="J2965" i="3"/>
  <c r="J7405" i="3"/>
  <c r="J663" i="3"/>
  <c r="J13019" i="3"/>
  <c r="J2634" i="3"/>
  <c r="J3132" i="3"/>
  <c r="J1696" i="3"/>
  <c r="J6856" i="3"/>
  <c r="J12694" i="3"/>
  <c r="J1741" i="3"/>
  <c r="J4214" i="3"/>
  <c r="J3057" i="3"/>
  <c r="J4077" i="3"/>
  <c r="J463" i="3"/>
  <c r="J3795" i="3"/>
  <c r="J3370" i="3"/>
  <c r="J10524" i="3"/>
  <c r="J6426" i="3"/>
  <c r="J9361" i="3"/>
  <c r="J3417" i="3"/>
  <c r="J4105" i="3"/>
  <c r="J11995" i="3"/>
  <c r="J6012" i="3"/>
  <c r="J1150" i="3"/>
  <c r="J10734" i="3"/>
  <c r="J2432" i="3"/>
  <c r="J4957" i="3"/>
  <c r="J3051" i="3"/>
  <c r="J12575" i="3"/>
  <c r="J1001" i="3"/>
  <c r="J12898" i="3"/>
  <c r="J325" i="3"/>
  <c r="J9109" i="3"/>
  <c r="J469" i="3"/>
  <c r="J3282" i="3"/>
  <c r="J12891" i="3"/>
  <c r="J9676" i="3"/>
  <c r="J3416" i="3"/>
  <c r="J6069" i="3"/>
  <c r="J2622" i="3"/>
  <c r="J7225" i="3"/>
  <c r="J8789" i="3"/>
  <c r="J2119" i="3"/>
  <c r="J1520" i="3"/>
  <c r="J916" i="3"/>
  <c r="J10793" i="3"/>
  <c r="J12968" i="3"/>
  <c r="J2617" i="3"/>
  <c r="J13386" i="3"/>
  <c r="J12521" i="3"/>
  <c r="J2072" i="3"/>
  <c r="J3915" i="3"/>
  <c r="J11374" i="3"/>
  <c r="J9996" i="3"/>
  <c r="J5128" i="3"/>
  <c r="J3563" i="3"/>
  <c r="J14062" i="3"/>
  <c r="J1847" i="3"/>
  <c r="J11380" i="3"/>
  <c r="J237" i="3"/>
  <c r="J9055" i="3"/>
  <c r="J13927" i="3"/>
  <c r="J3133" i="3"/>
  <c r="J10854" i="3"/>
  <c r="J11330" i="3"/>
  <c r="J7510" i="3"/>
  <c r="J10984" i="3"/>
  <c r="J9724" i="3"/>
  <c r="J5220" i="3"/>
  <c r="J4581" i="3"/>
  <c r="J10045" i="3"/>
  <c r="J2621" i="3"/>
  <c r="J9027" i="3"/>
  <c r="J10225" i="3"/>
  <c r="J8767" i="3"/>
  <c r="J7711" i="3"/>
  <c r="J3496" i="3"/>
  <c r="J1100" i="3"/>
  <c r="J8679" i="3"/>
  <c r="J8178" i="3"/>
  <c r="J6033" i="3"/>
  <c r="J14102" i="3"/>
  <c r="J7809" i="3"/>
  <c r="J9042" i="3"/>
  <c r="J960" i="3"/>
  <c r="J6523" i="3"/>
  <c r="J8186" i="3"/>
  <c r="J3168" i="3"/>
  <c r="J6278" i="3"/>
  <c r="J9984" i="3"/>
  <c r="J11219" i="3"/>
  <c r="J11702" i="3"/>
  <c r="J788" i="3"/>
  <c r="J8870" i="3"/>
  <c r="J1929" i="3"/>
  <c r="J6410" i="3"/>
  <c r="J5714" i="3"/>
  <c r="J5175" i="3"/>
  <c r="J2609" i="3"/>
  <c r="J12624" i="3"/>
  <c r="J12261" i="3"/>
  <c r="J7903" i="3"/>
  <c r="J4392" i="3"/>
  <c r="J4433" i="3"/>
  <c r="J7652" i="3"/>
  <c r="J608" i="3"/>
  <c r="J4002" i="3"/>
  <c r="J12473" i="3"/>
  <c r="J2530" i="3"/>
  <c r="J13389" i="3"/>
  <c r="J9128" i="3"/>
  <c r="J4408" i="3"/>
  <c r="J5569" i="3"/>
  <c r="J13355" i="3"/>
  <c r="J9336" i="3"/>
  <c r="J3211" i="3"/>
  <c r="J10424" i="3"/>
  <c r="J6994" i="3"/>
  <c r="J4041" i="3"/>
  <c r="J7064" i="3"/>
  <c r="J8631" i="3"/>
  <c r="J10941" i="3"/>
  <c r="J9918" i="3"/>
  <c r="J8327" i="3"/>
  <c r="J5893" i="3"/>
  <c r="J13184" i="3"/>
  <c r="J477" i="3"/>
  <c r="J11115" i="3"/>
  <c r="J13938" i="3"/>
  <c r="J3478" i="3"/>
  <c r="J7679" i="3"/>
  <c r="J23" i="3"/>
  <c r="J12242" i="3"/>
  <c r="J1790" i="3"/>
  <c r="J10577" i="3"/>
  <c r="J5292" i="3"/>
  <c r="J1918" i="3"/>
  <c r="J11019" i="3"/>
  <c r="J310" i="3"/>
  <c r="J843" i="3"/>
  <c r="J2991" i="3"/>
  <c r="J10877" i="3"/>
  <c r="J6548" i="3"/>
  <c r="J9782" i="3"/>
  <c r="J11265" i="3"/>
  <c r="J461" i="3"/>
  <c r="J4735" i="3"/>
  <c r="J7002" i="3"/>
  <c r="J13173" i="3"/>
  <c r="J11634" i="3"/>
  <c r="J13716" i="3"/>
  <c r="J3249" i="3"/>
  <c r="J12551" i="3"/>
  <c r="J13183" i="3"/>
  <c r="J6174" i="3"/>
  <c r="J1740" i="3"/>
  <c r="J4716" i="3"/>
  <c r="J2359" i="3"/>
  <c r="J3657" i="3"/>
  <c r="J2123" i="3"/>
  <c r="J9457" i="3"/>
  <c r="J2312" i="3"/>
  <c r="J14132" i="3"/>
  <c r="J13201" i="3"/>
  <c r="J11712" i="3"/>
  <c r="J11345" i="3"/>
  <c r="J13853" i="3"/>
  <c r="J9913" i="3"/>
  <c r="J6779" i="3"/>
  <c r="J12565" i="3"/>
  <c r="J1376" i="3"/>
  <c r="J8895" i="3"/>
  <c r="J6149" i="3"/>
  <c r="J4727" i="3"/>
  <c r="J12727" i="3"/>
  <c r="J7723" i="3"/>
  <c r="J478" i="3"/>
  <c r="J12843" i="3"/>
  <c r="J2670" i="3"/>
  <c r="J6622" i="3"/>
  <c r="J4403" i="3"/>
  <c r="J5571" i="3"/>
  <c r="J8720" i="3"/>
  <c r="J9251" i="3"/>
  <c r="J11098" i="3"/>
  <c r="J13907" i="3"/>
  <c r="J1123" i="3"/>
  <c r="J944" i="3"/>
  <c r="J3839" i="3"/>
  <c r="J2830" i="3"/>
  <c r="J5162" i="3"/>
  <c r="J4833" i="3"/>
  <c r="J7015" i="3"/>
  <c r="J13396" i="3"/>
  <c r="J1227" i="3"/>
  <c r="J9998" i="3"/>
  <c r="J5544" i="3"/>
  <c r="J1279" i="3"/>
  <c r="J8055" i="3"/>
  <c r="J12168" i="3"/>
  <c r="J13627" i="3"/>
  <c r="J8125" i="3"/>
  <c r="J6945" i="3"/>
  <c r="J10666" i="3"/>
  <c r="J12534" i="3"/>
  <c r="J1467" i="3"/>
  <c r="J3574" i="3"/>
  <c r="J557" i="3"/>
  <c r="J5947" i="3"/>
  <c r="J13909" i="3"/>
  <c r="J11801" i="3"/>
  <c r="J1602" i="3"/>
  <c r="J918" i="3"/>
  <c r="J8896" i="3"/>
  <c r="J6121" i="3"/>
  <c r="J189" i="3"/>
  <c r="J3747" i="3"/>
  <c r="J9133" i="3"/>
  <c r="J1182" i="3"/>
  <c r="J9648" i="3"/>
  <c r="J8898" i="3"/>
  <c r="J13998" i="3"/>
  <c r="J1057" i="3"/>
  <c r="J6490" i="3"/>
  <c r="J3612" i="3"/>
  <c r="J11527" i="3"/>
  <c r="J11908" i="3"/>
  <c r="J12264" i="3"/>
  <c r="J2077" i="3"/>
  <c r="J11736" i="3"/>
  <c r="J7580" i="3"/>
  <c r="J12394" i="3"/>
  <c r="J364" i="3"/>
  <c r="J9267" i="3"/>
  <c r="J241" i="3"/>
  <c r="J12861" i="3"/>
  <c r="J5688" i="3"/>
  <c r="J7630" i="3"/>
  <c r="J3377" i="3"/>
  <c r="J11787" i="3"/>
  <c r="J8742" i="3"/>
  <c r="J11720" i="3"/>
  <c r="J11003" i="3"/>
  <c r="J13372" i="3"/>
  <c r="J9706" i="3"/>
  <c r="J2715" i="3"/>
  <c r="J8718" i="3"/>
  <c r="J11176" i="3"/>
  <c r="J10287" i="3"/>
  <c r="J11707" i="3"/>
  <c r="J8781" i="3"/>
  <c r="J1254" i="3"/>
  <c r="J8828" i="3"/>
  <c r="J11590" i="3"/>
  <c r="J1559" i="3"/>
  <c r="J11302" i="3"/>
  <c r="J2015" i="3"/>
  <c r="J10390" i="3"/>
  <c r="J8998" i="3"/>
  <c r="J8993" i="3"/>
  <c r="J7647" i="3"/>
  <c r="J6424" i="3"/>
  <c r="J5664" i="3"/>
  <c r="J5020" i="3"/>
  <c r="J10787" i="3"/>
  <c r="J4501" i="3"/>
  <c r="J9760" i="3"/>
  <c r="J2620" i="3"/>
  <c r="J1316" i="3"/>
  <c r="J97" i="3"/>
  <c r="J9076" i="3"/>
  <c r="J11627" i="3"/>
  <c r="J12782" i="3"/>
  <c r="J11660" i="3"/>
  <c r="J2656" i="3"/>
  <c r="J11525" i="3"/>
  <c r="J11541" i="3"/>
  <c r="J7266" i="3"/>
  <c r="J7722" i="3"/>
  <c r="J3872" i="3"/>
  <c r="J5341" i="3"/>
  <c r="J13160" i="3"/>
  <c r="J9563" i="3"/>
  <c r="J11460" i="3"/>
  <c r="J12957" i="3"/>
  <c r="J5093" i="3"/>
  <c r="J5122" i="3"/>
  <c r="J421" i="3"/>
  <c r="J12568" i="3"/>
  <c r="J9908" i="3"/>
  <c r="J12892" i="3"/>
  <c r="J6401" i="3"/>
  <c r="J9367" i="3"/>
  <c r="J7375" i="3"/>
  <c r="J11372" i="3"/>
  <c r="J8549" i="3"/>
  <c r="J9772" i="3"/>
  <c r="J6434" i="3"/>
  <c r="J624" i="3"/>
  <c r="J60" i="3"/>
  <c r="J12044" i="3"/>
  <c r="J3397" i="3"/>
  <c r="J5272" i="3"/>
  <c r="J647" i="3"/>
  <c r="J12316" i="3"/>
  <c r="J1010" i="3"/>
  <c r="J8719" i="3"/>
  <c r="J9923" i="3"/>
  <c r="J5065" i="3"/>
  <c r="J11981" i="3"/>
  <c r="J4152" i="3"/>
  <c r="J3627" i="3"/>
  <c r="J698" i="3"/>
  <c r="J492" i="3"/>
  <c r="J6208" i="3"/>
  <c r="J12131" i="3"/>
  <c r="J6528" i="3"/>
  <c r="J3656" i="3"/>
  <c r="J14064" i="3"/>
  <c r="J1394" i="3"/>
  <c r="J2053" i="3"/>
  <c r="J13393" i="3"/>
  <c r="J10046" i="3"/>
  <c r="J1713" i="3"/>
  <c r="J3806" i="3"/>
  <c r="J12050" i="3"/>
  <c r="J4897" i="3"/>
  <c r="J6907" i="3"/>
  <c r="J5909" i="3"/>
  <c r="J2819" i="3"/>
  <c r="J5322" i="3"/>
  <c r="J7229" i="3"/>
  <c r="J1333" i="3"/>
  <c r="J10522" i="3"/>
  <c r="J1915" i="3"/>
  <c r="J5984" i="3"/>
  <c r="J2071" i="3"/>
  <c r="J777" i="3"/>
  <c r="J11753" i="3"/>
  <c r="J11307" i="3"/>
  <c r="J3425" i="3"/>
  <c r="J4301" i="3"/>
  <c r="J4673" i="3"/>
  <c r="J7495" i="3"/>
  <c r="J12540" i="3"/>
  <c r="J6555" i="3"/>
  <c r="J8844" i="3"/>
  <c r="J13653" i="3"/>
  <c r="J5808" i="3"/>
  <c r="J11943" i="3"/>
  <c r="J10026" i="3"/>
  <c r="J1415" i="3"/>
  <c r="J3243" i="3"/>
  <c r="J4547" i="3"/>
  <c r="J9143" i="3"/>
  <c r="J5164" i="3"/>
  <c r="J6371" i="3"/>
  <c r="J9335" i="3"/>
  <c r="J380" i="3"/>
  <c r="J919" i="3"/>
  <c r="J11198" i="3"/>
  <c r="J4459" i="3"/>
  <c r="J10427" i="3"/>
  <c r="J13544" i="3"/>
  <c r="J9617" i="3"/>
  <c r="J14002" i="3"/>
  <c r="J3931" i="3"/>
  <c r="J14083" i="3"/>
  <c r="J4629" i="3"/>
  <c r="J8991" i="3"/>
  <c r="J11439" i="3"/>
  <c r="J6315" i="3"/>
  <c r="J5199" i="3"/>
  <c r="J7207" i="3"/>
  <c r="J8478" i="3"/>
  <c r="J13849" i="3"/>
  <c r="J1985" i="3"/>
  <c r="J2981" i="3"/>
  <c r="J13099" i="3"/>
  <c r="J12991" i="3"/>
  <c r="J2172" i="3"/>
  <c r="J8446" i="3"/>
  <c r="J8070" i="3"/>
  <c r="J2922" i="3"/>
  <c r="J6532" i="3"/>
  <c r="J5050" i="3"/>
  <c r="J4421" i="3"/>
  <c r="J13802" i="3"/>
  <c r="J12698" i="3"/>
  <c r="J585" i="3"/>
  <c r="J4306" i="3"/>
  <c r="J7885" i="3"/>
  <c r="J1064" i="3"/>
  <c r="J1541" i="3"/>
  <c r="J153" i="3"/>
  <c r="J5602" i="3"/>
  <c r="J12702" i="3"/>
  <c r="J3777" i="3"/>
  <c r="J814" i="3"/>
  <c r="J5001" i="3"/>
  <c r="J1799" i="3"/>
  <c r="J11393" i="3"/>
  <c r="J2974" i="3"/>
  <c r="J7894" i="3"/>
  <c r="J8510" i="3"/>
  <c r="J356" i="3"/>
  <c r="J7470" i="3"/>
  <c r="J219" i="3"/>
  <c r="J635" i="3"/>
  <c r="J12711" i="3"/>
  <c r="J8491" i="3"/>
  <c r="J11784" i="3"/>
  <c r="J9130" i="3"/>
  <c r="J5816" i="3"/>
  <c r="J575" i="3"/>
  <c r="J8216" i="3"/>
  <c r="J114" i="3"/>
  <c r="J4196" i="3"/>
  <c r="J8747" i="3"/>
  <c r="J13180" i="3"/>
  <c r="J3744" i="3"/>
  <c r="J6831" i="3"/>
  <c r="J7331" i="3"/>
  <c r="J7196" i="3"/>
  <c r="J8451" i="3"/>
  <c r="J5746" i="3"/>
  <c r="J11125" i="3"/>
  <c r="J5556" i="3"/>
  <c r="J861" i="3"/>
  <c r="J3614" i="3"/>
  <c r="J13759" i="3"/>
  <c r="J6112" i="3"/>
  <c r="J1294" i="3"/>
  <c r="J5121" i="3"/>
  <c r="J5356" i="3"/>
  <c r="J10076" i="3"/>
  <c r="J4270" i="3"/>
  <c r="J4149" i="3"/>
  <c r="J12086" i="3"/>
  <c r="J12149" i="3"/>
  <c r="J9828" i="3"/>
  <c r="J4612" i="3"/>
  <c r="J7657" i="3"/>
  <c r="J3927" i="3"/>
  <c r="J9537" i="3"/>
  <c r="J3008" i="3"/>
  <c r="J10713" i="3"/>
  <c r="J8975" i="3"/>
  <c r="J14028" i="3"/>
  <c r="J2813" i="3"/>
  <c r="J9204" i="3"/>
  <c r="J8218" i="3"/>
  <c r="J8163" i="3"/>
  <c r="J2146" i="3"/>
  <c r="J7715" i="3"/>
  <c r="J2461" i="3"/>
  <c r="J8750" i="3"/>
  <c r="J8965" i="3"/>
  <c r="J7968" i="3"/>
  <c r="J2049" i="3"/>
  <c r="J9292" i="3"/>
  <c r="J1303" i="3"/>
  <c r="J7800" i="3"/>
  <c r="J9411" i="3"/>
  <c r="J4695" i="3"/>
  <c r="J10291" i="3"/>
  <c r="J8015" i="3"/>
  <c r="J3049" i="3"/>
  <c r="J1011" i="3"/>
  <c r="J1270" i="3"/>
  <c r="J10494" i="3"/>
  <c r="J36" i="3"/>
  <c r="J5028" i="3"/>
  <c r="J8275" i="3"/>
  <c r="J1845" i="3"/>
  <c r="J8014" i="3"/>
  <c r="J7944" i="3"/>
  <c r="J573" i="3"/>
  <c r="J11912" i="3"/>
  <c r="J8004" i="3"/>
  <c r="J13223" i="3"/>
  <c r="J4119" i="3"/>
  <c r="J10409" i="3"/>
  <c r="J1166" i="3"/>
  <c r="J11322" i="3"/>
  <c r="J10636" i="3"/>
  <c r="J4383" i="3"/>
  <c r="J13688" i="3"/>
  <c r="J5100" i="3"/>
  <c r="J10736" i="3"/>
  <c r="J9707" i="3"/>
  <c r="J3066" i="3"/>
  <c r="J13267" i="3"/>
  <c r="J3238" i="3"/>
  <c r="J11411" i="3"/>
  <c r="J8793" i="3"/>
  <c r="J12737" i="3"/>
  <c r="J3366" i="3"/>
  <c r="J5835" i="3"/>
  <c r="J5723" i="3"/>
  <c r="J3683" i="3"/>
  <c r="J13512" i="3"/>
  <c r="J1654" i="3"/>
  <c r="J12765" i="3"/>
  <c r="J405" i="3"/>
  <c r="J11389" i="3"/>
  <c r="J4570" i="3"/>
  <c r="J9470" i="3"/>
  <c r="J11278" i="3"/>
  <c r="J12082" i="3"/>
  <c r="J3805" i="3"/>
  <c r="J11408" i="3"/>
  <c r="J13590" i="3"/>
  <c r="J13140" i="3"/>
  <c r="J8507" i="3"/>
  <c r="J1871" i="3"/>
  <c r="J5780" i="3"/>
  <c r="J5261" i="3"/>
  <c r="J3304" i="3"/>
  <c r="J12324" i="3"/>
  <c r="J161" i="3"/>
  <c r="J4979" i="3"/>
  <c r="J2728" i="3"/>
  <c r="J12444" i="3"/>
  <c r="J4042" i="3"/>
  <c r="J11292" i="3"/>
  <c r="J2289" i="3"/>
  <c r="J6169" i="3"/>
  <c r="J9825" i="3"/>
  <c r="J8199" i="3"/>
  <c r="J1757" i="3"/>
  <c r="J11897" i="3"/>
  <c r="J10194" i="3"/>
  <c r="J1156" i="3"/>
  <c r="J4760" i="3"/>
  <c r="J86" i="3"/>
  <c r="J12281" i="3"/>
  <c r="J12741" i="3"/>
  <c r="J6703" i="3"/>
  <c r="J1839" i="3"/>
  <c r="J10115" i="3"/>
  <c r="J6164" i="3"/>
  <c r="J2198" i="3"/>
  <c r="J7279" i="3"/>
  <c r="J6249" i="3"/>
  <c r="J9447" i="3"/>
  <c r="J7272" i="3"/>
  <c r="J3259" i="3"/>
  <c r="J12834" i="3"/>
  <c r="J1616" i="3"/>
  <c r="J117" i="3"/>
  <c r="J11983" i="3"/>
  <c r="J11075" i="3"/>
  <c r="J3394" i="3"/>
  <c r="J7335" i="3"/>
  <c r="J8080" i="3"/>
  <c r="J288" i="3"/>
  <c r="J6627" i="3"/>
  <c r="J11915" i="3"/>
  <c r="J6218" i="3"/>
  <c r="J13279" i="3"/>
  <c r="J12629" i="3"/>
  <c r="J10504" i="3"/>
  <c r="J12215" i="3"/>
  <c r="J12291" i="3"/>
  <c r="J1803" i="3"/>
  <c r="J4504" i="3"/>
  <c r="J4137" i="3"/>
  <c r="J12183" i="3"/>
  <c r="J2148" i="3"/>
  <c r="J13982" i="3"/>
  <c r="J12122" i="3"/>
  <c r="J10602" i="3"/>
  <c r="J9377" i="3"/>
  <c r="J10632" i="3"/>
  <c r="J11971" i="3"/>
  <c r="J2766" i="3"/>
  <c r="J1445" i="3"/>
  <c r="J9687" i="3"/>
  <c r="J442" i="3"/>
  <c r="J4896" i="3"/>
  <c r="J11888" i="3"/>
  <c r="J9737" i="3"/>
  <c r="J327" i="3"/>
  <c r="J3966" i="3"/>
  <c r="J13260" i="3"/>
  <c r="J5928" i="3"/>
  <c r="J10269" i="3"/>
  <c r="J1353" i="3"/>
  <c r="J9308" i="3"/>
  <c r="J1720" i="3"/>
  <c r="J11870" i="3"/>
  <c r="J2384" i="3"/>
  <c r="J10475" i="3"/>
  <c r="J8252" i="3"/>
  <c r="J1506" i="3"/>
  <c r="J43" i="3"/>
  <c r="J10879" i="3"/>
  <c r="J4663" i="3"/>
  <c r="J13356" i="3"/>
  <c r="J11508" i="3"/>
  <c r="J5085" i="3"/>
  <c r="J7433" i="3"/>
  <c r="J692" i="3"/>
  <c r="J2969" i="3"/>
  <c r="J3174" i="3"/>
  <c r="J9398" i="3"/>
  <c r="J9354" i="3"/>
  <c r="J3556" i="3"/>
  <c r="J14060" i="3"/>
  <c r="J2425" i="3"/>
  <c r="J4426" i="3"/>
  <c r="J13867" i="3"/>
  <c r="J5298" i="3"/>
  <c r="J11937" i="3"/>
  <c r="J13971" i="3"/>
  <c r="J2295" i="3"/>
  <c r="J130" i="3"/>
  <c r="J5830" i="3"/>
  <c r="J9697" i="3"/>
  <c r="J2260" i="3"/>
  <c r="J10538" i="3"/>
  <c r="J2118" i="3"/>
  <c r="J5679" i="3"/>
  <c r="J4268" i="3"/>
  <c r="J1487" i="3"/>
  <c r="J11437" i="3"/>
  <c r="J9443" i="3"/>
  <c r="J2961" i="3"/>
  <c r="J8931" i="3"/>
  <c r="J13454" i="3"/>
  <c r="J8526" i="3"/>
  <c r="J9903" i="3"/>
  <c r="J12249" i="3"/>
  <c r="J3675" i="3"/>
  <c r="J1948" i="3"/>
  <c r="J11073" i="3"/>
  <c r="J9804" i="3"/>
  <c r="J12456" i="3"/>
  <c r="J2463" i="3"/>
  <c r="J13662" i="3"/>
  <c r="J2650" i="3"/>
  <c r="J8196" i="3"/>
  <c r="J5728" i="3"/>
  <c r="J4773" i="3"/>
  <c r="J13769" i="3"/>
  <c r="J8466" i="3"/>
  <c r="J5016" i="3"/>
  <c r="J12951" i="3"/>
  <c r="J5156" i="3"/>
  <c r="J13865" i="3"/>
  <c r="J13942" i="3"/>
  <c r="J13082" i="3"/>
  <c r="J5465" i="3"/>
  <c r="J10640" i="3"/>
  <c r="J8611" i="3"/>
  <c r="J13436" i="3"/>
  <c r="J9448" i="3"/>
  <c r="J12829" i="3"/>
  <c r="J2946" i="3"/>
  <c r="J4964" i="3"/>
  <c r="J10132" i="3"/>
  <c r="J7320" i="3"/>
  <c r="J1469" i="3"/>
  <c r="J12567" i="3"/>
  <c r="J736" i="3"/>
  <c r="J7079" i="3"/>
  <c r="J13600" i="3"/>
  <c r="J340" i="3"/>
  <c r="J268" i="3"/>
  <c r="J4577" i="3"/>
  <c r="J12769" i="3"/>
  <c r="J1137" i="3"/>
  <c r="J7798" i="3"/>
  <c r="J11224" i="3"/>
  <c r="J8769" i="3"/>
  <c r="J7090" i="3"/>
  <c r="J7416" i="3"/>
  <c r="J11674" i="3"/>
  <c r="J3786" i="3"/>
  <c r="J11882" i="3"/>
  <c r="J7842" i="3"/>
  <c r="J3916" i="3"/>
  <c r="J8290" i="3"/>
  <c r="J6070" i="3"/>
  <c r="J8620" i="3"/>
  <c r="J6864" i="3"/>
  <c r="J8863" i="3"/>
  <c r="J14000" i="3"/>
  <c r="J6959" i="3"/>
  <c r="J12492" i="3"/>
  <c r="J14091" i="3"/>
  <c r="J9859" i="3"/>
  <c r="J3065" i="3"/>
  <c r="J8259" i="3"/>
  <c r="J3146" i="3"/>
  <c r="J8671" i="3"/>
  <c r="J4997" i="3"/>
  <c r="J4489" i="3"/>
  <c r="J3625" i="3"/>
  <c r="J6956" i="3"/>
  <c r="J11450" i="3"/>
  <c r="J4529" i="3"/>
  <c r="J9630" i="3"/>
  <c r="J9107" i="3"/>
  <c r="J9243" i="3"/>
  <c r="J3715" i="3"/>
  <c r="J6946" i="3"/>
  <c r="J11746" i="3"/>
  <c r="J7781" i="3"/>
  <c r="J1750" i="3"/>
  <c r="J149" i="3"/>
  <c r="J1055" i="3"/>
  <c r="J8717" i="3"/>
  <c r="J132" i="3"/>
  <c r="J5250" i="3"/>
  <c r="J7573" i="3"/>
  <c r="J12234" i="3"/>
  <c r="J8651" i="3"/>
  <c r="J11543" i="3"/>
  <c r="J9060" i="3"/>
  <c r="J5650" i="3"/>
  <c r="J10766" i="3"/>
  <c r="J3944" i="3"/>
  <c r="J2040" i="3"/>
  <c r="J6701" i="3"/>
  <c r="J14013" i="3"/>
  <c r="J9821" i="3"/>
  <c r="J2453" i="3"/>
  <c r="J7067" i="3"/>
  <c r="J4830" i="3"/>
  <c r="J2520" i="3"/>
  <c r="J4294" i="3"/>
  <c r="J3871" i="3"/>
  <c r="J8647" i="3"/>
  <c r="J11052" i="3"/>
  <c r="J2631" i="3"/>
  <c r="J760" i="3"/>
  <c r="J7337" i="3"/>
  <c r="J2191" i="3"/>
  <c r="J6183" i="3"/>
  <c r="J650" i="3"/>
  <c r="J8856" i="3"/>
  <c r="J3451" i="3"/>
  <c r="J9281" i="3"/>
  <c r="J9970" i="3"/>
  <c r="J14070" i="3"/>
  <c r="J9069" i="3"/>
  <c r="J8205" i="3"/>
  <c r="J6606" i="3"/>
  <c r="J8457" i="3"/>
  <c r="J3740" i="3"/>
  <c r="J8833" i="3"/>
  <c r="J7144" i="3"/>
  <c r="J5901" i="3"/>
  <c r="J13841" i="3"/>
  <c r="J3536" i="3"/>
  <c r="J12714" i="3"/>
  <c r="J11409" i="3"/>
  <c r="J4256" i="3"/>
  <c r="J9321" i="3"/>
  <c r="J7976" i="3"/>
  <c r="J2535" i="3"/>
  <c r="J3247" i="3"/>
  <c r="J199" i="3"/>
  <c r="J5922" i="3"/>
  <c r="J4412" i="3"/>
  <c r="J11303" i="3"/>
  <c r="J4229" i="3"/>
  <c r="J7074" i="3"/>
  <c r="J8787" i="3"/>
  <c r="J883" i="3"/>
  <c r="J7071" i="3"/>
  <c r="J10122" i="3"/>
  <c r="J6765" i="3"/>
  <c r="J11740" i="3"/>
  <c r="J8107" i="3"/>
  <c r="J1694" i="3"/>
  <c r="J1952" i="3"/>
  <c r="J14038" i="3"/>
  <c r="J8109" i="3"/>
  <c r="J6268" i="3"/>
  <c r="J10690" i="3"/>
  <c r="J10289" i="3"/>
  <c r="J7949" i="3"/>
  <c r="J4527" i="3"/>
  <c r="J11475" i="3"/>
  <c r="J7623" i="3"/>
  <c r="J1109" i="3"/>
  <c r="J7592" i="3"/>
  <c r="J5192" i="3"/>
  <c r="J9966" i="3"/>
  <c r="J7755" i="3"/>
  <c r="J3473" i="3"/>
  <c r="J2413" i="3"/>
  <c r="J3590" i="3"/>
  <c r="J4478" i="3"/>
  <c r="J1399" i="3"/>
  <c r="J13766" i="3"/>
  <c r="J4684" i="3"/>
  <c r="J10705" i="3"/>
  <c r="J11119" i="3"/>
  <c r="J741" i="3"/>
  <c r="J11346" i="3"/>
  <c r="J3212" i="3"/>
  <c r="J5179" i="3"/>
  <c r="J33" i="3"/>
  <c r="J4670" i="3"/>
  <c r="J3545" i="3"/>
  <c r="J1967" i="3"/>
  <c r="J2893" i="3"/>
  <c r="J1970" i="3"/>
  <c r="J4435" i="3"/>
  <c r="J4394" i="3"/>
  <c r="J865" i="3"/>
  <c r="J5123" i="3"/>
  <c r="J9232" i="3"/>
  <c r="J1312" i="3"/>
  <c r="J6038" i="3"/>
  <c r="J13964" i="3"/>
  <c r="J13224" i="3"/>
  <c r="J5869" i="3"/>
  <c r="J12955" i="3"/>
  <c r="J5480" i="3"/>
  <c r="J6575" i="3"/>
  <c r="J12222" i="3"/>
  <c r="J7491" i="3"/>
  <c r="J3280" i="3"/>
  <c r="J5450" i="3"/>
  <c r="J471" i="3"/>
  <c r="J6436" i="3"/>
  <c r="J562" i="3"/>
  <c r="J7044" i="3"/>
  <c r="J8780" i="3"/>
  <c r="J629" i="3"/>
  <c r="J9012" i="3"/>
  <c r="J1318" i="3"/>
  <c r="J2948" i="3"/>
  <c r="J4537" i="3"/>
  <c r="J8980" i="3"/>
  <c r="J5137" i="3"/>
  <c r="J13288" i="3"/>
  <c r="J9428" i="3"/>
  <c r="J8691" i="3"/>
  <c r="J12035" i="3"/>
  <c r="J7660" i="3"/>
  <c r="J3480" i="3"/>
  <c r="J11147" i="3"/>
  <c r="J8826" i="3"/>
  <c r="J3351" i="3"/>
  <c r="J3229" i="3"/>
  <c r="J7710" i="3"/>
  <c r="J8329" i="3"/>
  <c r="J3103" i="3"/>
  <c r="J1873" i="3"/>
  <c r="J12691" i="3"/>
  <c r="J12944" i="3"/>
  <c r="J6858" i="3"/>
  <c r="J11742" i="3"/>
  <c r="J2933" i="3"/>
  <c r="J7381" i="3"/>
  <c r="J4691" i="3"/>
  <c r="J10678" i="3"/>
  <c r="J12381" i="3"/>
  <c r="J4349" i="3"/>
  <c r="J5416" i="3"/>
  <c r="J3203" i="3"/>
  <c r="J9050" i="3"/>
  <c r="J3331" i="3"/>
  <c r="J1888" i="3"/>
  <c r="J5769" i="3"/>
  <c r="J10937" i="3"/>
  <c r="J3906" i="3"/>
  <c r="J9426" i="3"/>
  <c r="J6681" i="3"/>
  <c r="J8999" i="3"/>
  <c r="J1217" i="3"/>
  <c r="J4834" i="3"/>
  <c r="J13500" i="3"/>
  <c r="J1062" i="3"/>
  <c r="J6805" i="3"/>
  <c r="J6723" i="3"/>
  <c r="J11244" i="3"/>
  <c r="J13080" i="3"/>
  <c r="J11489" i="3"/>
  <c r="J11857" i="3"/>
  <c r="J7791" i="3"/>
  <c r="J12409" i="3"/>
  <c r="J10782" i="3"/>
  <c r="J11931" i="3"/>
  <c r="J4280" i="3"/>
  <c r="J438" i="3"/>
  <c r="J10963" i="3"/>
  <c r="J2960" i="3"/>
  <c r="J10253" i="3"/>
  <c r="J8413" i="3"/>
  <c r="J12981" i="3"/>
  <c r="J5973" i="3"/>
  <c r="J6341" i="3"/>
  <c r="J8546" i="3"/>
  <c r="J7453" i="3"/>
  <c r="J1784" i="3"/>
  <c r="J6022" i="3"/>
  <c r="J10455" i="3"/>
  <c r="J11976" i="3"/>
  <c r="J1054" i="3"/>
  <c r="J12328" i="3"/>
  <c r="J11730" i="3"/>
  <c r="J3684" i="3"/>
  <c r="J4094" i="3"/>
  <c r="J4899" i="3"/>
  <c r="J1299" i="3"/>
  <c r="J6153" i="3"/>
  <c r="J7826" i="3"/>
  <c r="J4580" i="3"/>
  <c r="J1080" i="3"/>
  <c r="J9872" i="3"/>
  <c r="J13574" i="3"/>
  <c r="J12847" i="3"/>
  <c r="J13939" i="3"/>
  <c r="J8277" i="3"/>
  <c r="J11945" i="3"/>
  <c r="J7779" i="3"/>
  <c r="J5323" i="3"/>
  <c r="J6763" i="3"/>
  <c r="J6818" i="3"/>
  <c r="J1634" i="3"/>
  <c r="J99" i="3"/>
  <c r="J1267" i="3"/>
  <c r="J6269" i="3"/>
  <c r="J10892" i="3"/>
  <c r="J3523" i="3"/>
  <c r="J4263" i="3"/>
  <c r="J293" i="3"/>
  <c r="J1510" i="3"/>
  <c r="J9616" i="3"/>
  <c r="J929" i="3"/>
  <c r="J13127" i="3"/>
  <c r="J13054" i="3"/>
  <c r="J959" i="3"/>
  <c r="J12275" i="3"/>
  <c r="J6227" i="3"/>
  <c r="J3813" i="3"/>
  <c r="J22" i="3"/>
  <c r="J8384" i="3"/>
  <c r="J2220" i="3"/>
  <c r="J12287" i="3"/>
  <c r="J1321" i="3"/>
  <c r="J4850" i="3"/>
  <c r="J6515" i="3"/>
  <c r="J6091" i="3"/>
  <c r="J2417" i="3"/>
  <c r="J12174" i="3"/>
  <c r="J6755" i="3"/>
  <c r="J1943" i="3"/>
  <c r="J11309" i="3"/>
  <c r="J2294" i="3"/>
  <c r="J10600" i="3"/>
  <c r="J4191" i="3"/>
  <c r="J2651" i="3"/>
  <c r="J12363" i="3"/>
  <c r="J11834" i="3"/>
  <c r="J8886" i="3"/>
  <c r="J11413" i="3"/>
  <c r="J9465" i="3"/>
  <c r="J904" i="3"/>
  <c r="J7030" i="3"/>
  <c r="J5158" i="3"/>
  <c r="J2394" i="3"/>
  <c r="J13577" i="3"/>
  <c r="J3781" i="3"/>
  <c r="J12418" i="3"/>
  <c r="J221" i="3"/>
  <c r="J3980" i="3"/>
  <c r="J838" i="3"/>
  <c r="J13309" i="3"/>
  <c r="J1296" i="3"/>
  <c r="J6079" i="3"/>
  <c r="J6403" i="3"/>
  <c r="J12103" i="3"/>
  <c r="J7547" i="3"/>
  <c r="J5446" i="3"/>
  <c r="J7850" i="3"/>
  <c r="J6474" i="3"/>
  <c r="J1145" i="3"/>
  <c r="J3648" i="3"/>
  <c r="J9568" i="3"/>
  <c r="J11855" i="3"/>
  <c r="J397" i="3"/>
  <c r="J12058" i="3"/>
  <c r="J11375" i="3"/>
  <c r="J4326" i="3"/>
  <c r="J11664" i="3"/>
  <c r="J13379" i="3"/>
  <c r="J3325" i="3"/>
  <c r="J5023" i="3"/>
  <c r="J2324" i="3"/>
  <c r="J4742" i="3"/>
  <c r="J3125" i="3"/>
  <c r="J1657" i="3"/>
  <c r="J11864" i="3"/>
  <c r="J3286" i="3"/>
  <c r="J6705" i="3"/>
  <c r="J1593" i="3"/>
  <c r="J11169" i="3"/>
  <c r="J8404" i="3"/>
  <c r="J3456" i="3"/>
  <c r="J357" i="3"/>
  <c r="J1423" i="3"/>
  <c r="J5805" i="3"/>
  <c r="J9464" i="3"/>
  <c r="J11269" i="3"/>
  <c r="J335" i="3"/>
  <c r="J2518" i="3"/>
  <c r="J13695" i="3"/>
  <c r="J3177" i="3"/>
  <c r="J13329" i="3"/>
  <c r="J7280" i="3"/>
  <c r="J9086" i="3"/>
  <c r="J7684" i="3"/>
  <c r="J12936" i="3"/>
  <c r="J5358" i="3"/>
  <c r="J2684" i="3"/>
  <c r="J455" i="3"/>
  <c r="J4941" i="3"/>
  <c r="J1358" i="3"/>
  <c r="J8558" i="3"/>
  <c r="J9800" i="3"/>
  <c r="J11903" i="3"/>
  <c r="J7978" i="3"/>
  <c r="J12890" i="3"/>
  <c r="J11918" i="3"/>
  <c r="J909" i="3"/>
  <c r="J10719" i="3"/>
  <c r="J10227" i="3"/>
  <c r="J8397" i="3"/>
  <c r="J12373" i="3"/>
  <c r="J12353" i="3"/>
  <c r="J7301" i="3"/>
  <c r="J3864" i="3"/>
  <c r="J14092" i="3"/>
  <c r="J4741" i="3"/>
  <c r="J12536" i="3"/>
  <c r="J612" i="3"/>
  <c r="J11096" i="3"/>
  <c r="J10407" i="3"/>
  <c r="J4731" i="3"/>
  <c r="J1136" i="3"/>
  <c r="J12651" i="3"/>
  <c r="J13072" i="3"/>
  <c r="J12703" i="3"/>
  <c r="J64" i="3"/>
  <c r="J8385" i="3"/>
  <c r="J11846" i="3"/>
  <c r="J2130" i="3"/>
  <c r="J660" i="3"/>
  <c r="J5060" i="3"/>
  <c r="J6073" i="3"/>
  <c r="J8771" i="3"/>
  <c r="J9891" i="3"/>
  <c r="J2964" i="3"/>
  <c r="J2753" i="3"/>
  <c r="J7724" i="3"/>
  <c r="J6140" i="3"/>
  <c r="J11479" i="3"/>
  <c r="J7022" i="3"/>
  <c r="J2233" i="3"/>
  <c r="J12459" i="3"/>
  <c r="J10838" i="3"/>
  <c r="J3361" i="3"/>
  <c r="J8299" i="3"/>
  <c r="J12970" i="3"/>
  <c r="J6666" i="3"/>
  <c r="J567" i="3"/>
  <c r="J2868" i="3"/>
  <c r="J11708" i="3"/>
  <c r="J10421" i="3"/>
  <c r="J12963" i="3"/>
  <c r="J4465" i="3"/>
  <c r="J2337" i="3"/>
  <c r="J2249" i="3"/>
  <c r="J7612" i="3"/>
  <c r="J2957" i="3"/>
  <c r="J4147" i="3"/>
  <c r="J12505" i="3"/>
  <c r="J322" i="3"/>
  <c r="J13642" i="3"/>
  <c r="J12507" i="3"/>
  <c r="J8001" i="3"/>
  <c r="J13806" i="3"/>
  <c r="J2945" i="3"/>
  <c r="J8450" i="3"/>
  <c r="J7797" i="3"/>
  <c r="J3315" i="3"/>
  <c r="J12950" i="3"/>
  <c r="J11469" i="3"/>
  <c r="J2460" i="3"/>
  <c r="J13197" i="3"/>
  <c r="J13298" i="3"/>
  <c r="J10652" i="3"/>
  <c r="J7972" i="3"/>
  <c r="J8440" i="3"/>
  <c r="J7440" i="3"/>
  <c r="J1618" i="3"/>
  <c r="J5710" i="3"/>
  <c r="J3260" i="3"/>
  <c r="J11726" i="3"/>
  <c r="J1496" i="3"/>
  <c r="J11919" i="3"/>
  <c r="J2415" i="3"/>
  <c r="J2086" i="3"/>
  <c r="J11416" i="3"/>
  <c r="J9332" i="3"/>
  <c r="J11577" i="3"/>
  <c r="J907" i="3"/>
  <c r="J13903" i="3"/>
  <c r="J6592" i="3"/>
  <c r="J1310" i="3"/>
  <c r="J10764" i="3"/>
  <c r="J5180" i="3"/>
  <c r="J4448" i="3"/>
  <c r="J14139" i="3"/>
  <c r="J6395" i="3"/>
  <c r="J13607" i="3"/>
  <c r="J5503" i="3"/>
  <c r="J9424" i="3"/>
  <c r="J2440" i="3"/>
  <c r="J9425" i="3"/>
  <c r="J12882" i="3"/>
  <c r="J3092" i="3"/>
  <c r="J2084" i="3"/>
  <c r="J4186" i="3"/>
  <c r="J8006" i="3"/>
  <c r="J9352" i="3"/>
  <c r="J12690" i="3"/>
  <c r="J8701" i="3"/>
  <c r="J6687" i="3"/>
  <c r="J12543" i="3"/>
  <c r="J6835" i="3"/>
  <c r="J10172" i="3"/>
  <c r="J7946" i="3"/>
  <c r="J13021" i="3"/>
  <c r="J3576" i="3"/>
  <c r="J8788" i="3"/>
  <c r="J13954" i="3"/>
  <c r="J11352" i="3"/>
  <c r="J13781" i="3"/>
  <c r="J7578" i="3"/>
  <c r="J2699" i="3"/>
  <c r="J12266" i="3"/>
  <c r="J5053" i="3"/>
  <c r="J3422" i="3"/>
  <c r="J5629" i="3"/>
  <c r="J7297" i="3"/>
  <c r="J4661" i="3"/>
  <c r="J5926" i="3"/>
  <c r="J7481" i="3"/>
  <c r="J2340" i="3"/>
  <c r="J9320" i="3"/>
  <c r="J9955" i="3"/>
  <c r="J7138" i="3"/>
  <c r="J7871" i="3"/>
  <c r="J1866" i="3"/>
  <c r="J9115" i="3"/>
  <c r="J1561" i="3"/>
  <c r="J761" i="3"/>
  <c r="J11925" i="3"/>
  <c r="J11486" i="3"/>
  <c r="J594" i="3"/>
  <c r="J4960" i="3"/>
  <c r="J4087" i="3"/>
  <c r="J10262" i="3"/>
  <c r="J13357" i="3"/>
  <c r="J13301" i="3"/>
  <c r="J5228" i="3"/>
  <c r="J7929" i="3"/>
  <c r="J9657" i="3"/>
  <c r="J8577" i="3"/>
  <c r="J10831" i="3"/>
  <c r="J11586" i="3"/>
  <c r="J3495" i="3"/>
  <c r="J318" i="3"/>
  <c r="J3165" i="3"/>
  <c r="J2036" i="3"/>
  <c r="J3443" i="3"/>
  <c r="J10676" i="3"/>
  <c r="J13770" i="3"/>
  <c r="J11026" i="3"/>
  <c r="J11754" i="3"/>
  <c r="J13722" i="3"/>
  <c r="J12846" i="3"/>
  <c r="J6013" i="3"/>
  <c r="J6579" i="3"/>
  <c r="J11667" i="3"/>
  <c r="J12488" i="3"/>
  <c r="J6799" i="3"/>
  <c r="J2885" i="3"/>
  <c r="J2298" i="3"/>
  <c r="J2926" i="3"/>
  <c r="J1272" i="3"/>
  <c r="J12587" i="3"/>
  <c r="J11916" i="3"/>
  <c r="J2762" i="3"/>
  <c r="J13787" i="3"/>
  <c r="J840" i="3"/>
  <c r="J2880" i="3"/>
  <c r="J3127" i="3"/>
  <c r="J3738" i="3"/>
  <c r="J12001" i="3"/>
  <c r="J9147" i="3"/>
  <c r="J12786" i="3"/>
  <c r="J4540" i="3"/>
  <c r="J111" i="3"/>
  <c r="J7068" i="3"/>
  <c r="J5048" i="3"/>
  <c r="J10278" i="3"/>
  <c r="J7447" i="3"/>
  <c r="J5554" i="3"/>
  <c r="J4599" i="3"/>
  <c r="J11181" i="3"/>
  <c r="J5514" i="3"/>
  <c r="J9535" i="3"/>
  <c r="J9645" i="3"/>
  <c r="J6900" i="3"/>
  <c r="J10950" i="3"/>
  <c r="J11434" i="3"/>
  <c r="J963" i="3"/>
  <c r="J2623" i="3"/>
  <c r="J3387" i="3"/>
  <c r="J14151" i="3"/>
  <c r="J4687" i="3"/>
  <c r="J3870" i="3"/>
  <c r="J7027" i="3"/>
  <c r="J5814" i="3"/>
  <c r="J6995" i="3"/>
  <c r="J1783" i="3"/>
  <c r="J6901" i="3"/>
  <c r="J5675" i="3"/>
  <c r="J5924" i="3"/>
  <c r="J6697" i="3"/>
  <c r="J13008" i="3"/>
  <c r="J3670" i="3"/>
  <c r="J12725" i="3"/>
  <c r="J11722" i="3"/>
  <c r="J5652" i="3"/>
  <c r="J3463" i="3"/>
  <c r="J8883" i="3"/>
  <c r="J8970" i="3"/>
  <c r="J8597" i="3"/>
  <c r="J1175" i="3"/>
  <c r="J9720" i="3"/>
  <c r="J5280" i="3"/>
  <c r="J821" i="3"/>
  <c r="J8415" i="3"/>
  <c r="J11178" i="3"/>
  <c r="J4686" i="3"/>
  <c r="J8024" i="3"/>
  <c r="J11540" i="3"/>
  <c r="J5568" i="3"/>
  <c r="J1890" i="3"/>
  <c r="J6134" i="3"/>
  <c r="J10286" i="3"/>
  <c r="J3279" i="3"/>
  <c r="J7603" i="3"/>
  <c r="J2639" i="3"/>
  <c r="J672" i="3"/>
  <c r="J362" i="3"/>
  <c r="J12369" i="3"/>
  <c r="J9142" i="3"/>
  <c r="J7326" i="3"/>
  <c r="J6147" i="3"/>
  <c r="J8200" i="3"/>
  <c r="J12091" i="3"/>
  <c r="J1652" i="3"/>
  <c r="J1557" i="3"/>
  <c r="J11228" i="3"/>
  <c r="J4784" i="3"/>
  <c r="J3096" i="3"/>
  <c r="J7146" i="3"/>
  <c r="J1460" i="3"/>
  <c r="J2259" i="3"/>
  <c r="J7732" i="3"/>
  <c r="J2125" i="3"/>
  <c r="J13030" i="3"/>
  <c r="J4156" i="3"/>
  <c r="J10002" i="3"/>
  <c r="J977" i="3"/>
  <c r="J3619" i="3"/>
  <c r="J5106" i="3"/>
  <c r="J5991" i="3"/>
  <c r="J11403" i="3"/>
  <c r="J3854" i="3"/>
  <c r="J7742" i="3"/>
  <c r="J10952" i="3"/>
  <c r="J10589" i="3"/>
  <c r="J1745" i="3"/>
  <c r="J9527" i="3"/>
  <c r="J1966" i="3"/>
  <c r="J5115" i="3"/>
  <c r="J12030" i="3"/>
  <c r="J1411" i="3"/>
  <c r="J2317" i="3"/>
  <c r="J2864" i="3"/>
  <c r="J13476" i="3"/>
  <c r="J3919" i="3"/>
  <c r="J1700" i="3"/>
  <c r="J1600" i="3"/>
  <c r="J8540" i="3"/>
  <c r="J9315" i="3"/>
  <c r="J4142" i="3"/>
  <c r="J3493" i="3"/>
  <c r="J2369" i="3"/>
  <c r="J4277" i="3"/>
  <c r="J9741" i="3"/>
  <c r="J5779" i="3"/>
  <c r="J10480" i="3"/>
  <c r="J11192" i="3"/>
  <c r="J12907" i="3"/>
  <c r="J13524" i="3"/>
  <c r="J10314" i="3"/>
  <c r="J5204" i="3"/>
  <c r="J8363" i="3"/>
  <c r="J11688" i="3"/>
  <c r="J7784" i="3"/>
  <c r="J12745" i="3"/>
  <c r="J2890" i="3"/>
  <c r="J12851" i="3"/>
  <c r="J14178" i="3"/>
  <c r="J10261" i="3"/>
  <c r="J10605" i="3"/>
  <c r="J14041" i="3"/>
  <c r="J8542" i="3"/>
  <c r="J6310" i="3"/>
  <c r="J2807" i="3"/>
  <c r="J3047" i="3"/>
  <c r="J10501" i="3"/>
  <c r="J7060" i="3"/>
  <c r="J5111" i="3"/>
  <c r="J5054" i="3"/>
  <c r="J6883" i="3"/>
  <c r="J6405" i="3"/>
  <c r="J12020" i="3"/>
  <c r="J11658" i="3"/>
  <c r="J11752" i="3"/>
  <c r="J6908" i="3"/>
  <c r="J9972" i="3"/>
  <c r="J13899" i="3"/>
  <c r="J749" i="3"/>
  <c r="J9207" i="3"/>
  <c r="J7898" i="3"/>
  <c r="J1698" i="3"/>
  <c r="J7618" i="3"/>
  <c r="J10050" i="3"/>
  <c r="J4061" i="3"/>
  <c r="J10818" i="3"/>
  <c r="J1992" i="3"/>
  <c r="J7505" i="3"/>
  <c r="J5259" i="3"/>
  <c r="J9237" i="3"/>
  <c r="J14075" i="3"/>
  <c r="J13404" i="3"/>
  <c r="J4031" i="3"/>
  <c r="J11094" i="3"/>
  <c r="J6663" i="3"/>
  <c r="J7914" i="3"/>
  <c r="J13414" i="3"/>
  <c r="J5101" i="3"/>
  <c r="J1909" i="3"/>
  <c r="J5312" i="3"/>
  <c r="J3822" i="3"/>
  <c r="J11079" i="3"/>
  <c r="J4647" i="3"/>
  <c r="J3986" i="3"/>
  <c r="J13567" i="3"/>
  <c r="J1681" i="3"/>
  <c r="J7226" i="3"/>
  <c r="J8592" i="3"/>
  <c r="J10462" i="3"/>
  <c r="J6636" i="3"/>
  <c r="J488" i="3"/>
  <c r="J10689" i="3"/>
  <c r="J2657" i="3"/>
  <c r="J1827" i="3"/>
  <c r="J267" i="3"/>
  <c r="J11615" i="3"/>
  <c r="J13345" i="3"/>
  <c r="J6520" i="3"/>
  <c r="J11047" i="3"/>
  <c r="J8926" i="3"/>
  <c r="J9009" i="3"/>
  <c r="J11690" i="3"/>
  <c r="J12097" i="3"/>
  <c r="J8340" i="3"/>
  <c r="J2459" i="3"/>
  <c r="J1395" i="3"/>
  <c r="J7754" i="3"/>
  <c r="J4708" i="3"/>
  <c r="J14106" i="3"/>
  <c r="J12681" i="3"/>
  <c r="J2011" i="3"/>
  <c r="J7267" i="3"/>
  <c r="J4985" i="3"/>
  <c r="J7166" i="3"/>
  <c r="J4491" i="3"/>
  <c r="J12257" i="3"/>
  <c r="J13208" i="3"/>
  <c r="J2050" i="3"/>
  <c r="J6221" i="3"/>
  <c r="J386" i="3"/>
  <c r="J12879" i="3"/>
  <c r="J11944" i="3"/>
  <c r="J10851" i="3"/>
  <c r="J1074" i="3"/>
  <c r="J4352" i="3"/>
  <c r="J83" i="3"/>
  <c r="J7749" i="3"/>
  <c r="J5731" i="3"/>
  <c r="J10827" i="3"/>
  <c r="J8727" i="3"/>
  <c r="J2023" i="3"/>
  <c r="J13672" i="3"/>
  <c r="J2510" i="3"/>
  <c r="J10313" i="3"/>
  <c r="J5276" i="3"/>
  <c r="J10869" i="3"/>
  <c r="J4879" i="3"/>
  <c r="J3271" i="3"/>
  <c r="J10629" i="3"/>
  <c r="J10069" i="3"/>
  <c r="J8967" i="3"/>
  <c r="J2292" i="3"/>
  <c r="J4303" i="3"/>
  <c r="J9296" i="3"/>
  <c r="J14110" i="3"/>
  <c r="J4419" i="3"/>
  <c r="J13906" i="3"/>
  <c r="J10007" i="3"/>
  <c r="J7991" i="3"/>
  <c r="J9806" i="3"/>
  <c r="J8966" i="3"/>
  <c r="J6991" i="3"/>
  <c r="J6814" i="3"/>
  <c r="J7315" i="3"/>
  <c r="J2114" i="3"/>
  <c r="J4290" i="3"/>
  <c r="J8875" i="3"/>
  <c r="J1026" i="3"/>
  <c r="J9040" i="3"/>
  <c r="J5088" i="3"/>
  <c r="J3257" i="3"/>
  <c r="J9306" i="3"/>
  <c r="J8280" i="3"/>
  <c r="J12474" i="3"/>
  <c r="J3251" i="3"/>
  <c r="J8030" i="3"/>
  <c r="J11621" i="3"/>
  <c r="J12458" i="3"/>
  <c r="J12480" i="3"/>
  <c r="J3182" i="3"/>
  <c r="J252" i="3"/>
  <c r="J5235" i="3"/>
  <c r="J9789" i="3"/>
  <c r="J9304" i="3"/>
  <c r="J12954" i="3"/>
  <c r="J5321" i="3"/>
  <c r="J3098" i="3"/>
  <c r="J13317" i="3"/>
  <c r="J6736" i="3"/>
  <c r="J10846" i="3"/>
  <c r="J10077" i="3"/>
  <c r="J2858" i="3"/>
  <c r="J12661" i="3"/>
  <c r="J11588" i="3"/>
  <c r="J5400" i="3"/>
  <c r="J11750" i="3"/>
  <c r="J12852" i="3"/>
  <c r="J13084" i="3"/>
  <c r="J7551" i="3"/>
  <c r="J7714" i="3"/>
  <c r="J4353" i="3"/>
  <c r="J8827" i="3"/>
  <c r="J9294" i="3"/>
  <c r="J2692" i="3"/>
  <c r="J3369" i="3"/>
  <c r="J7922" i="3"/>
  <c r="J4730" i="3"/>
  <c r="J2558" i="3"/>
  <c r="J13249" i="3"/>
  <c r="J9822" i="3"/>
  <c r="J1592" i="3"/>
  <c r="J7597" i="3"/>
  <c r="J6101" i="3"/>
  <c r="J5559" i="3"/>
  <c r="J628" i="3"/>
  <c r="J6489" i="3"/>
  <c r="J11313" i="3"/>
  <c r="J2089" i="3"/>
  <c r="J12191" i="3"/>
  <c r="J13496" i="3"/>
  <c r="J8346" i="3"/>
  <c r="J13124" i="3"/>
  <c r="J1563" i="3"/>
  <c r="J2264" i="3"/>
  <c r="J1280" i="3"/>
  <c r="J11366" i="3"/>
  <c r="J3558" i="3"/>
  <c r="J12935" i="3"/>
  <c r="J6130" i="3"/>
  <c r="J8871" i="3"/>
  <c r="J2496" i="3"/>
  <c r="J2073" i="3"/>
  <c r="J3194" i="3"/>
  <c r="J11595" i="3"/>
  <c r="J13040" i="3"/>
  <c r="J4517" i="3"/>
  <c r="J13541" i="3"/>
  <c r="J7464" i="3"/>
  <c r="J10211" i="3"/>
  <c r="J1452" i="3"/>
  <c r="J2740" i="3"/>
  <c r="J2377" i="3"/>
  <c r="J3011" i="3"/>
  <c r="J7615" i="3"/>
  <c r="J10569" i="3"/>
  <c r="J7919" i="3"/>
  <c r="J11716" i="3"/>
  <c r="J610" i="3"/>
  <c r="J12922" i="3"/>
  <c r="J6106" i="3"/>
  <c r="J9647" i="3"/>
  <c r="J4590" i="3"/>
  <c r="J4464" i="3"/>
  <c r="J9365" i="3"/>
  <c r="J10912" i="3"/>
  <c r="J13065" i="3"/>
  <c r="J10249" i="3"/>
  <c r="J11356" i="3"/>
  <c r="J4413" i="3"/>
  <c r="J6562" i="3"/>
  <c r="J12026" i="3"/>
  <c r="J14001" i="3"/>
  <c r="J9752" i="3"/>
  <c r="J175" i="3"/>
  <c r="J871" i="3"/>
  <c r="J1091" i="3"/>
  <c r="J8244" i="3"/>
  <c r="J6936" i="3"/>
  <c r="J3863" i="3"/>
  <c r="J10113" i="3"/>
  <c r="J8188" i="3"/>
  <c r="J9229" i="3"/>
  <c r="J7397" i="3"/>
  <c r="J4155" i="3"/>
  <c r="J687" i="3"/>
  <c r="J6926" i="3"/>
  <c r="J8593" i="3"/>
  <c r="J12671" i="3"/>
  <c r="J10473" i="3"/>
  <c r="J6583" i="3"/>
  <c r="J3232" i="3"/>
  <c r="J6649" i="3"/>
  <c r="J13638" i="3"/>
  <c r="J3430" i="3"/>
  <c r="J5090" i="3"/>
  <c r="J13381" i="3"/>
  <c r="J9719" i="3"/>
  <c r="J12179" i="3"/>
  <c r="J2004" i="3"/>
  <c r="J10095" i="3"/>
  <c r="J10531" i="3"/>
  <c r="J6451" i="3"/>
  <c r="J7312" i="3"/>
  <c r="J2481" i="3"/>
  <c r="J9576" i="3"/>
  <c r="J4623" i="3"/>
  <c r="J10971" i="3"/>
  <c r="J6751" i="3"/>
  <c r="J6203" i="3"/>
  <c r="J7507" i="3"/>
  <c r="J6037" i="3"/>
  <c r="J8067" i="3"/>
  <c r="J4068" i="3"/>
  <c r="J12185" i="3"/>
  <c r="J13765" i="3"/>
  <c r="J6084" i="3"/>
  <c r="J4928" i="3"/>
  <c r="J11930" i="3"/>
  <c r="J4543" i="3"/>
  <c r="J1479" i="3"/>
  <c r="J3095" i="3"/>
  <c r="J1898" i="3"/>
  <c r="J7345" i="3"/>
  <c r="J3275" i="3"/>
  <c r="J7020" i="3"/>
  <c r="J4497" i="3"/>
  <c r="J11558" i="3"/>
  <c r="J321" i="3"/>
  <c r="J5520" i="3"/>
  <c r="J1361" i="3"/>
  <c r="J11334" i="3"/>
  <c r="J11080" i="3"/>
  <c r="J5866" i="3"/>
  <c r="J11659" i="3"/>
  <c r="J9112" i="3"/>
  <c r="J5963" i="3"/>
  <c r="J9000" i="3"/>
  <c r="J1170" i="3"/>
  <c r="J274" i="3"/>
  <c r="J317" i="3"/>
  <c r="J11405" i="3"/>
  <c r="J3953" i="3"/>
  <c r="J9716" i="3"/>
  <c r="J11049" i="3"/>
  <c r="J9905" i="3"/>
  <c r="J9666" i="3"/>
  <c r="J3022" i="3"/>
  <c r="J4692" i="3"/>
  <c r="J3865" i="3"/>
  <c r="J6209" i="3"/>
  <c r="J2366" i="3"/>
  <c r="J7038" i="3"/>
  <c r="J12824" i="3"/>
  <c r="J6065" i="3"/>
  <c r="J1951" i="3"/>
  <c r="J982" i="3"/>
  <c r="J6045" i="3"/>
  <c r="J13348" i="3"/>
  <c r="J12766" i="3"/>
  <c r="J5026" i="3"/>
  <c r="J841" i="3"/>
  <c r="J7638" i="3"/>
  <c r="J9664" i="3"/>
  <c r="J8588" i="3"/>
  <c r="J9023" i="3"/>
  <c r="J11431" i="3"/>
  <c r="J13510" i="3"/>
  <c r="J8751" i="3"/>
  <c r="J9049" i="3"/>
  <c r="J13928" i="3"/>
  <c r="J12796" i="3"/>
  <c r="J10797" i="3"/>
  <c r="J4016" i="3"/>
  <c r="J2400" i="3"/>
  <c r="J2845" i="3"/>
  <c r="J5463" i="3"/>
  <c r="J9158" i="3"/>
  <c r="J5189" i="3"/>
  <c r="J5658" i="3"/>
  <c r="J2628" i="3"/>
  <c r="J13368" i="3"/>
  <c r="J2231" i="3"/>
  <c r="J11785" i="3"/>
  <c r="J7858" i="3"/>
  <c r="J316" i="3"/>
  <c r="J8840" i="3"/>
  <c r="J10074" i="3"/>
  <c r="J247" i="3"/>
  <c r="J4374" i="3"/>
  <c r="J7516" i="3"/>
  <c r="J680" i="3"/>
  <c r="J10927" i="3"/>
  <c r="J2896" i="3"/>
  <c r="J8278" i="3"/>
  <c r="J11738" i="3"/>
  <c r="J4557" i="3"/>
  <c r="J5898" i="3"/>
  <c r="J9762" i="3"/>
  <c r="J3647" i="3"/>
  <c r="J3970" i="3"/>
  <c r="J5452" i="3"/>
  <c r="J10720" i="3"/>
  <c r="J2247" i="3"/>
  <c r="J10338" i="3"/>
  <c r="J11271" i="3"/>
  <c r="J12965" i="3"/>
  <c r="J11401" i="3"/>
  <c r="J587" i="3"/>
  <c r="J2467" i="3"/>
  <c r="J3373" i="3"/>
  <c r="J1524" i="3"/>
  <c r="J11657" i="3"/>
  <c r="J5726" i="3"/>
  <c r="J10557" i="3"/>
  <c r="J12605" i="3"/>
  <c r="J10635" i="3"/>
  <c r="J13095" i="3"/>
  <c r="J13068" i="3"/>
  <c r="J11965" i="3"/>
  <c r="J3922" i="3"/>
  <c r="J13143" i="3"/>
  <c r="J8422" i="3"/>
  <c r="J10546" i="3"/>
  <c r="J8710" i="3"/>
  <c r="J12114" i="3"/>
  <c r="J4595" i="3"/>
  <c r="J4937" i="3"/>
  <c r="J6786" i="3"/>
  <c r="J831" i="3"/>
  <c r="J3181" i="3"/>
  <c r="J9919" i="3"/>
  <c r="J9631" i="3"/>
  <c r="J10015" i="3"/>
  <c r="J3090" i="3"/>
  <c r="J6788" i="3"/>
  <c r="J10759" i="3"/>
  <c r="J1649" i="3"/>
  <c r="J3512" i="3"/>
  <c r="J6318" i="3"/>
  <c r="J7308" i="3"/>
  <c r="J8436" i="3"/>
  <c r="J3216" i="3"/>
  <c r="J8730" i="3"/>
  <c r="J3773" i="3"/>
  <c r="J5488" i="3"/>
  <c r="J8463" i="3"/>
  <c r="J9985" i="3"/>
  <c r="J13757" i="3"/>
  <c r="J554" i="3"/>
  <c r="J6055" i="3"/>
  <c r="J1031" i="3"/>
  <c r="J4835" i="3"/>
  <c r="J12481" i="3"/>
  <c r="J4674" i="3"/>
  <c r="J10595" i="3"/>
  <c r="J7811" i="3"/>
  <c r="J4479" i="3"/>
  <c r="J9144" i="3"/>
  <c r="J7473" i="3"/>
  <c r="J13144" i="3"/>
  <c r="J6114" i="3"/>
  <c r="J1574" i="3"/>
  <c r="J13864" i="3"/>
  <c r="J10527" i="3"/>
  <c r="J9275" i="3"/>
  <c r="J4174" i="3"/>
  <c r="J2223" i="3"/>
  <c r="J7543" i="3"/>
  <c r="J3551" i="3"/>
  <c r="J2912" i="3"/>
  <c r="J14066" i="3"/>
  <c r="J11433" i="3"/>
  <c r="J4102" i="3"/>
  <c r="J148" i="3"/>
  <c r="J11549" i="3"/>
  <c r="J3461" i="3"/>
  <c r="J6538" i="3"/>
  <c r="J7837" i="3"/>
  <c r="J13717" i="3"/>
  <c r="J6471" i="3"/>
  <c r="J11921" i="3"/>
  <c r="J3159" i="3"/>
  <c r="J8533" i="3"/>
  <c r="J4498" i="3"/>
  <c r="J12248" i="3"/>
  <c r="J10730" i="3"/>
  <c r="J13761" i="3"/>
  <c r="J10164" i="3"/>
  <c r="J2515" i="3"/>
  <c r="J6749" i="3"/>
  <c r="J8335" i="3"/>
  <c r="J10993" i="3"/>
  <c r="J2759" i="3"/>
  <c r="J8740" i="3"/>
  <c r="J10036" i="3"/>
  <c r="J11325" i="3"/>
  <c r="J6854" i="3"/>
  <c r="J2870" i="3"/>
  <c r="J5022" i="3"/>
  <c r="J12224" i="3"/>
  <c r="J7698" i="3"/>
  <c r="J2550" i="3"/>
  <c r="J9157" i="3"/>
  <c r="J12761" i="3"/>
  <c r="J2671" i="3"/>
  <c r="J2702" i="3"/>
  <c r="J8388" i="3"/>
  <c r="J9746" i="3"/>
  <c r="J11387" i="3"/>
  <c r="J3043" i="3"/>
  <c r="J7178" i="3"/>
  <c r="J11327" i="3"/>
  <c r="J8537" i="3"/>
  <c r="J3009" i="3"/>
  <c r="J12803" i="3"/>
  <c r="J4333" i="3"/>
  <c r="J7935" i="3"/>
  <c r="J2706" i="3"/>
  <c r="J2822" i="3"/>
  <c r="J12176" i="3"/>
  <c r="J11548" i="3"/>
  <c r="J6614" i="3"/>
  <c r="J1723" i="3"/>
  <c r="J9181" i="3"/>
  <c r="J8182" i="3"/>
  <c r="J2480" i="3"/>
  <c r="J5854" i="3"/>
  <c r="J739" i="3"/>
  <c r="J9740" i="3"/>
  <c r="J10624" i="3"/>
  <c r="J58" i="3"/>
  <c r="J13514" i="3"/>
  <c r="J12211" i="3"/>
  <c r="J13820" i="3"/>
  <c r="J2638" i="3"/>
  <c r="J12791" i="3"/>
  <c r="J7756" i="3"/>
  <c r="J3602" i="3"/>
  <c r="J3999" i="3"/>
  <c r="J7059" i="3"/>
  <c r="J344" i="3"/>
  <c r="J12079" i="3"/>
  <c r="J10536" i="3"/>
  <c r="J2900" i="3"/>
  <c r="J9498" i="3"/>
  <c r="J146" i="3"/>
  <c r="J8287" i="3"/>
  <c r="J14127" i="3"/>
  <c r="J10617" i="3"/>
  <c r="J13121" i="3"/>
  <c r="J4003" i="3"/>
  <c r="J13593" i="3"/>
  <c r="J13767" i="3"/>
  <c r="J4046" i="3"/>
  <c r="J7757" i="3"/>
  <c r="J10968" i="3"/>
  <c r="J1842" i="3"/>
  <c r="J1560" i="3"/>
  <c r="J9530" i="3"/>
  <c r="J8486" i="3"/>
  <c r="J3926" i="3"/>
  <c r="J10965" i="3"/>
  <c r="J11407" i="3"/>
  <c r="J750" i="3"/>
  <c r="J2755" i="3"/>
  <c r="J4841" i="3"/>
  <c r="J4563" i="3"/>
  <c r="J6066" i="3"/>
  <c r="J2809" i="3"/>
  <c r="J9135" i="3"/>
  <c r="J12744" i="3"/>
  <c r="J11312" i="3"/>
  <c r="J5217" i="3"/>
  <c r="J3086" i="3"/>
  <c r="J13632" i="3"/>
  <c r="J13391" i="3"/>
  <c r="J7806" i="3"/>
  <c r="J8126" i="3"/>
  <c r="J10580" i="3"/>
  <c r="J729" i="3"/>
  <c r="J10914" i="3"/>
  <c r="J1015" i="3"/>
  <c r="J10395" i="3"/>
  <c r="J10878" i="3"/>
  <c r="J6938" i="3"/>
  <c r="J3539" i="3"/>
  <c r="J10714" i="3"/>
  <c r="J11705" i="3"/>
  <c r="J11984" i="3"/>
  <c r="J8203" i="3"/>
  <c r="J10727" i="3"/>
  <c r="J13745" i="3"/>
  <c r="J5140" i="3"/>
  <c r="J4365" i="3"/>
  <c r="J11021" i="3"/>
  <c r="J10385" i="3"/>
  <c r="J11892" i="3"/>
  <c r="J7450" i="3"/>
  <c r="J13814" i="3"/>
  <c r="J2603" i="3"/>
  <c r="J10704" i="3"/>
  <c r="J6267" i="3"/>
  <c r="J5275" i="3"/>
  <c r="J12247" i="3"/>
  <c r="J10932" i="3"/>
  <c r="J11580" i="3"/>
  <c r="J11809" i="3"/>
  <c r="J14104" i="3"/>
  <c r="J10855" i="3"/>
  <c r="J363" i="3"/>
  <c r="J7748" i="3"/>
  <c r="J10639" i="3"/>
  <c r="J8637" i="3"/>
  <c r="J11948" i="3"/>
  <c r="J2303" i="3"/>
  <c r="J11751" i="3"/>
  <c r="J13629" i="3"/>
  <c r="J8435" i="3"/>
  <c r="J9288" i="3"/>
  <c r="J3909" i="3"/>
  <c r="J6952" i="3"/>
  <c r="J9030" i="3"/>
  <c r="J12314" i="3"/>
  <c r="J13056" i="3"/>
  <c r="J5740" i="3"/>
  <c r="J4860" i="3"/>
  <c r="J7952" i="3"/>
  <c r="J12213" i="3"/>
  <c r="J678" i="3"/>
  <c r="J976" i="3"/>
  <c r="J6345" i="3"/>
  <c r="J5017" i="3"/>
  <c r="J9058" i="3"/>
  <c r="J8150" i="3"/>
  <c r="J12742" i="3"/>
  <c r="J12584" i="3"/>
  <c r="J7244" i="3"/>
  <c r="J2074" i="3"/>
  <c r="J4917" i="3"/>
  <c r="J8331" i="3"/>
  <c r="J2507" i="3"/>
  <c r="J9567" i="3"/>
  <c r="J12817" i="3"/>
  <c r="J4598" i="3"/>
  <c r="J3737" i="3"/>
  <c r="J13422" i="3"/>
  <c r="J3893" i="3"/>
  <c r="J9603" i="3"/>
  <c r="J5319" i="3"/>
  <c r="J10293" i="3"/>
  <c r="J207" i="3"/>
  <c r="J2855" i="3"/>
  <c r="J1864" i="3"/>
  <c r="J8796" i="3"/>
  <c r="J11768" i="3"/>
  <c r="J10062" i="3"/>
  <c r="J3231" i="3"/>
  <c r="J9864" i="3"/>
  <c r="J5985" i="3"/>
  <c r="J11273" i="3"/>
  <c r="J12815" i="3"/>
  <c r="J2582" i="3"/>
  <c r="J10146" i="3"/>
  <c r="J9819" i="3"/>
  <c r="J8069" i="3"/>
  <c r="J1908" i="3"/>
  <c r="J13967" i="3"/>
  <c r="J2252" i="3"/>
  <c r="J6852" i="3"/>
  <c r="J13821" i="3"/>
  <c r="J8721" i="3"/>
  <c r="J13012" i="3"/>
  <c r="J3779" i="3"/>
  <c r="J8879" i="3"/>
  <c r="J7635" i="3"/>
  <c r="J2517" i="3"/>
  <c r="J5952" i="3"/>
  <c r="J8811" i="3"/>
  <c r="J1776" i="3"/>
  <c r="J6455" i="3"/>
  <c r="J11417" i="3"/>
  <c r="J993" i="3"/>
  <c r="J661" i="3"/>
  <c r="J7296" i="3"/>
  <c r="J5363" i="3"/>
  <c r="J10057" i="3"/>
  <c r="J9774" i="3"/>
  <c r="J2732" i="3"/>
  <c r="J1960" i="3"/>
  <c r="J8608" i="3"/>
  <c r="J3743" i="3"/>
  <c r="J2027" i="3"/>
  <c r="J5956" i="3"/>
  <c r="J2613" i="3"/>
  <c r="J55" i="3"/>
  <c r="J7880" i="3"/>
  <c r="J1837" i="3"/>
  <c r="J8104" i="3"/>
  <c r="J9850" i="3"/>
  <c r="J9370" i="3"/>
  <c r="J205" i="3"/>
  <c r="J10826" i="3"/>
  <c r="J3643" i="3"/>
  <c r="J12924" i="3"/>
  <c r="J9217" i="3"/>
  <c r="J653" i="3"/>
  <c r="J12343" i="3"/>
  <c r="J4923" i="3"/>
  <c r="J7920" i="3"/>
  <c r="J1568" i="3"/>
  <c r="J6865" i="3"/>
  <c r="J222" i="3"/>
  <c r="J6374" i="3"/>
  <c r="J38" i="3"/>
  <c r="J623" i="3"/>
  <c r="J8045" i="3"/>
  <c r="J712" i="3"/>
  <c r="J6306" i="3"/>
  <c r="J781" i="3"/>
  <c r="J1419" i="3"/>
  <c r="J13405" i="3"/>
  <c r="J9536" i="3"/>
  <c r="J8175" i="3"/>
  <c r="J2951" i="3"/>
  <c r="J2245" i="3"/>
  <c r="J3595" i="3"/>
  <c r="J3905" i="3"/>
  <c r="J5800" i="3"/>
  <c r="J7358" i="3"/>
  <c r="J472" i="3"/>
  <c r="J11377" i="3"/>
  <c r="J6656" i="3"/>
  <c r="J11246" i="3"/>
  <c r="J9787" i="3"/>
  <c r="J11561" i="3"/>
  <c r="J8289" i="3"/>
  <c r="J13312" i="3"/>
  <c r="J649" i="3"/>
  <c r="J6198" i="3"/>
  <c r="J2827" i="3"/>
  <c r="J4342" i="3"/>
  <c r="J2690" i="3"/>
  <c r="J3525" i="3"/>
  <c r="J12983" i="3"/>
  <c r="J5200" i="3"/>
  <c r="J962" i="3"/>
  <c r="J6043" i="3"/>
  <c r="J13543" i="3"/>
  <c r="J12546" i="3"/>
  <c r="J2842" i="3"/>
  <c r="J1239" i="3"/>
  <c r="J13595" i="3"/>
  <c r="J7738" i="3"/>
  <c r="J12311" i="3"/>
  <c r="J10059" i="3"/>
  <c r="J2056" i="3"/>
  <c r="J11045" i="3"/>
  <c r="J9099" i="3"/>
  <c r="J13426" i="3"/>
  <c r="J7802" i="3"/>
  <c r="J1949" i="3"/>
  <c r="J4973" i="3"/>
  <c r="J8428" i="3"/>
  <c r="J2001" i="3"/>
  <c r="J14140" i="3"/>
  <c r="J1308" i="3"/>
  <c r="J8772" i="3"/>
  <c r="J7849" i="3"/>
  <c r="J13616" i="3"/>
  <c r="J10413" i="3"/>
  <c r="J5135" i="3"/>
  <c r="J9482" i="3"/>
  <c r="J14123" i="3"/>
  <c r="J8089" i="3"/>
  <c r="J846" i="3"/>
  <c r="J6927" i="3"/>
  <c r="J10895" i="3"/>
  <c r="J7736" i="3"/>
  <c r="J3867" i="3"/>
  <c r="J1328" i="3"/>
  <c r="J12685" i="3"/>
  <c r="J7993" i="3"/>
  <c r="J6243" i="3"/>
  <c r="J878" i="3"/>
  <c r="J8447" i="3"/>
  <c r="J1024" i="3"/>
  <c r="J13034" i="3"/>
  <c r="J12735" i="3"/>
  <c r="J14159" i="3"/>
  <c r="J6357" i="3"/>
  <c r="J6165" i="3"/>
  <c r="J11565" i="3"/>
  <c r="J6624" i="3"/>
  <c r="J12910" i="3"/>
  <c r="J1285" i="3"/>
  <c r="J6741" i="3"/>
  <c r="J5642" i="3"/>
  <c r="J3933" i="3"/>
  <c r="J2278" i="3"/>
  <c r="J10070" i="3"/>
  <c r="J4664" i="3"/>
  <c r="J5872" i="3"/>
  <c r="J13328" i="3"/>
  <c r="J10022" i="3"/>
  <c r="J8047" i="3"/>
  <c r="J2263" i="3"/>
  <c r="J9689" i="3"/>
  <c r="J9675" i="3"/>
  <c r="J6500" i="3"/>
  <c r="J11376" i="3"/>
  <c r="J7480" i="3"/>
  <c r="J11817" i="3"/>
  <c r="J13723" i="3"/>
  <c r="J10123" i="3"/>
  <c r="J640" i="3"/>
  <c r="J948" i="3"/>
  <c r="J5161" i="3"/>
  <c r="J1029" i="3"/>
  <c r="J8056" i="3"/>
  <c r="J10830" i="3"/>
  <c r="J1887" i="3"/>
  <c r="J13411" i="3"/>
  <c r="J1414" i="3"/>
  <c r="J4321" i="3"/>
  <c r="J4050" i="3"/>
  <c r="J6265" i="3"/>
  <c r="J68" i="3"/>
  <c r="J2799" i="3"/>
  <c r="J8481" i="3"/>
  <c r="J4085" i="3"/>
  <c r="J2672" i="3"/>
  <c r="J13508" i="3"/>
  <c r="J2301" i="3"/>
  <c r="J2792" i="3"/>
  <c r="J1777" i="3"/>
  <c r="J2211" i="3"/>
  <c r="J6724" i="3"/>
  <c r="J13902" i="3"/>
  <c r="J10844" i="3"/>
  <c r="J12776" i="3"/>
  <c r="J8094" i="3"/>
  <c r="J12918" i="3"/>
  <c r="J13210" i="3"/>
  <c r="J10041" i="3"/>
  <c r="J11443" i="3"/>
  <c r="J1580" i="3"/>
  <c r="J3087" i="3"/>
  <c r="J13211" i="3"/>
  <c r="J3223" i="3"/>
  <c r="J6766" i="3"/>
  <c r="J4415" i="3"/>
  <c r="J13334" i="3"/>
  <c r="J722" i="3"/>
  <c r="J9883" i="3"/>
  <c r="J13816" i="3"/>
  <c r="J12360" i="3"/>
  <c r="J3845" i="3"/>
  <c r="J10082" i="3"/>
  <c r="J8880" i="3"/>
  <c r="J302" i="3"/>
  <c r="J908" i="3"/>
  <c r="J1463" i="3"/>
  <c r="J5320" i="3"/>
  <c r="J11146" i="3"/>
  <c r="J10679" i="3"/>
  <c r="J2544" i="3"/>
  <c r="J9881" i="3"/>
  <c r="J7001" i="3"/>
  <c r="J9462" i="3"/>
  <c r="J4675" i="3"/>
  <c r="J3266" i="3"/>
  <c r="J9110" i="3"/>
  <c r="J11587" i="3"/>
  <c r="J4252" i="3"/>
  <c r="J9993" i="3"/>
  <c r="J305" i="3"/>
  <c r="J7539" i="3"/>
  <c r="J353" i="3"/>
  <c r="J11975" i="3"/>
  <c r="J6696" i="3"/>
  <c r="J13003" i="3"/>
  <c r="J10220" i="3"/>
  <c r="J10684" i="3"/>
  <c r="J10902" i="3"/>
  <c r="J7562" i="3"/>
  <c r="J1576" i="3"/>
  <c r="J891" i="3"/>
  <c r="J7771" i="3"/>
  <c r="J2770" i="3"/>
  <c r="J74" i="3"/>
  <c r="J11425" i="3"/>
  <c r="J11680" i="3"/>
  <c r="J8082" i="3"/>
  <c r="J283" i="3"/>
  <c r="J13014" i="3"/>
  <c r="J6423" i="3"/>
  <c r="J8848" i="3"/>
  <c r="J26" i="3"/>
  <c r="J9880" i="3"/>
  <c r="J519" i="3"/>
  <c r="J6234" i="3"/>
  <c r="J13189" i="3"/>
  <c r="J1178" i="3"/>
  <c r="J5576" i="3"/>
  <c r="J1410" i="3"/>
  <c r="J8349" i="3"/>
  <c r="J7803" i="3"/>
  <c r="J13573" i="3"/>
  <c r="J12441" i="3"/>
  <c r="J1971" i="3"/>
  <c r="J14040" i="3"/>
  <c r="J4388" i="3"/>
  <c r="J5279" i="3"/>
  <c r="J119" i="3"/>
  <c r="J8113" i="3"/>
  <c r="J11361" i="3"/>
  <c r="J8625" i="3"/>
  <c r="J11383" i="3"/>
  <c r="J6823" i="3"/>
  <c r="J8221" i="3"/>
  <c r="J10521" i="3"/>
  <c r="J13561" i="3"/>
  <c r="J3620" i="3"/>
  <c r="J9884" i="3"/>
  <c r="J1228" i="3"/>
  <c r="J6811" i="3"/>
  <c r="J7162" i="3"/>
  <c r="J11227" i="3"/>
  <c r="J9423" i="3"/>
  <c r="J13154" i="3"/>
  <c r="J12295" i="3"/>
  <c r="J7604" i="3"/>
  <c r="J13319" i="3"/>
  <c r="J3413" i="3"/>
  <c r="J5590" i="3"/>
  <c r="J4950" i="3"/>
  <c r="J2375" i="3"/>
  <c r="J13342" i="3"/>
  <c r="J11777" i="3"/>
  <c r="J6191" i="3"/>
  <c r="J7983" i="3"/>
  <c r="J346" i="3"/>
  <c r="J8230" i="3"/>
  <c r="J6011" i="3"/>
  <c r="J11924" i="3"/>
  <c r="J912" i="3"/>
  <c r="J1186" i="3"/>
  <c r="J9756" i="3"/>
  <c r="J8910" i="3"/>
  <c r="J8813" i="3"/>
  <c r="J6969" i="3"/>
  <c r="J14073" i="3"/>
  <c r="J6207" i="3"/>
  <c r="J3971" i="3"/>
  <c r="J3340" i="3"/>
  <c r="J12189" i="3"/>
  <c r="J9268" i="3"/>
  <c r="J5383" i="3"/>
  <c r="J2457" i="3"/>
  <c r="J168" i="3"/>
  <c r="J11055" i="3"/>
  <c r="J3199" i="3"/>
  <c r="J2735" i="3"/>
  <c r="J1053" i="3"/>
  <c r="J14080" i="3"/>
  <c r="J3134" i="3"/>
  <c r="J4679" i="3"/>
  <c r="J8987" i="3"/>
  <c r="J2082" i="3"/>
  <c r="J4533" i="3"/>
  <c r="J1863" i="3"/>
  <c r="J8556" i="3"/>
  <c r="J1342" i="3"/>
  <c r="J12594" i="3"/>
  <c r="J8569" i="3"/>
  <c r="J2913" i="3"/>
  <c r="J7270" i="3"/>
  <c r="J12160" i="3"/>
  <c r="J4769" i="3"/>
  <c r="J12225" i="3"/>
  <c r="J10252" i="3"/>
  <c r="J6797" i="3"/>
  <c r="J10274" i="3"/>
  <c r="J10859" i="3"/>
  <c r="J2165" i="3"/>
  <c r="J10659" i="3"/>
  <c r="J320" i="3"/>
  <c r="J8744" i="3"/>
  <c r="J2916" i="3"/>
  <c r="J4587" i="3"/>
  <c r="J7523" i="3"/>
  <c r="J10044" i="3"/>
  <c r="J11074" i="3"/>
  <c r="J8909" i="3"/>
  <c r="J11747" i="3"/>
  <c r="J8485" i="3"/>
  <c r="J1426" i="3"/>
  <c r="J5094" i="3"/>
  <c r="J4776" i="3"/>
  <c r="J514" i="3"/>
  <c r="J11144" i="3"/>
  <c r="J2397" i="3"/>
  <c r="J13857" i="3"/>
  <c r="J107" i="3"/>
  <c r="J1735" i="3"/>
  <c r="J12785" i="3"/>
  <c r="J10092" i="3"/>
  <c r="J13432" i="3"/>
  <c r="J3942" i="3"/>
  <c r="J11668" i="3"/>
  <c r="J2284" i="3"/>
  <c r="J5047" i="3"/>
  <c r="J9444" i="3"/>
  <c r="J5619" i="3"/>
  <c r="J14148" i="3"/>
  <c r="J4774" i="3"/>
  <c r="J1755" i="3"/>
  <c r="J8371" i="3"/>
  <c r="J8943" i="3"/>
  <c r="J11238" i="3"/>
  <c r="J10016" i="3"/>
  <c r="J1044" i="3"/>
  <c r="J13924" i="3"/>
  <c r="J10813" i="3"/>
  <c r="J13995" i="3"/>
  <c r="J2709" i="3"/>
  <c r="J9965" i="3"/>
  <c r="J6628" i="3"/>
  <c r="J12226" i="3"/>
  <c r="J6578" i="3"/>
  <c r="J7013" i="3"/>
  <c r="J5521" i="3"/>
  <c r="J273" i="3"/>
  <c r="J6828" i="3"/>
  <c r="J8684" i="3"/>
  <c r="J385" i="3"/>
  <c r="J5886" i="3"/>
  <c r="J4197" i="3"/>
  <c r="J9967" i="3"/>
  <c r="J13458" i="3"/>
  <c r="J11447" i="3"/>
  <c r="J5433" i="3"/>
  <c r="J7590" i="3"/>
  <c r="J1648" i="3"/>
  <c r="J4867" i="3"/>
  <c r="J7200" i="3"/>
  <c r="J9704" i="3"/>
  <c r="J2274" i="3"/>
  <c r="J7344" i="3"/>
  <c r="J7164" i="3"/>
  <c r="J11465" i="3"/>
  <c r="J12799" i="3"/>
  <c r="J3122" i="3"/>
  <c r="J13438" i="3"/>
  <c r="J4780" i="3"/>
  <c r="J11805" i="3"/>
  <c r="J382" i="3"/>
  <c r="J3734" i="3"/>
  <c r="J2258" i="3"/>
  <c r="J7305" i="3"/>
  <c r="J1924" i="3"/>
  <c r="J12897" i="3"/>
  <c r="J3088" i="3"/>
  <c r="J12603" i="3"/>
  <c r="J926" i="3"/>
  <c r="J4815" i="3"/>
  <c r="J1612" i="3"/>
  <c r="J10173" i="3"/>
  <c r="J12707" i="3"/>
  <c r="J3410" i="3"/>
  <c r="J8868" i="3"/>
  <c r="J1598" i="3"/>
  <c r="J1028" i="3"/>
  <c r="J2057" i="3"/>
  <c r="J203" i="3"/>
  <c r="J11359" i="3"/>
  <c r="J12477" i="3"/>
  <c r="J7483" i="3"/>
  <c r="J12358" i="3"/>
  <c r="J4373" i="3"/>
  <c r="J2685" i="3"/>
  <c r="J5876" i="3"/>
  <c r="J9427" i="3"/>
  <c r="J1537" i="3"/>
  <c r="J187" i="3"/>
  <c r="J12798" i="3"/>
  <c r="J1721" i="3"/>
  <c r="J12380" i="3"/>
  <c r="J646" i="3"/>
  <c r="J11180" i="3"/>
  <c r="J2117" i="3"/>
  <c r="J13061" i="3"/>
  <c r="J14109" i="3"/>
  <c r="J9518" i="3"/>
  <c r="J13738" i="3"/>
  <c r="J3097" i="3"/>
  <c r="J12443" i="3"/>
  <c r="J6511" i="3"/>
  <c r="J10191" i="3"/>
  <c r="J9026" i="3"/>
  <c r="J1025" i="3"/>
  <c r="J10821" i="3"/>
  <c r="J6335" i="3"/>
  <c r="J10347" i="3"/>
  <c r="J10326" i="3"/>
  <c r="J3672" i="3"/>
  <c r="J8147" i="3"/>
  <c r="J1482" i="3"/>
  <c r="J14033" i="3"/>
  <c r="J12190" i="3"/>
  <c r="J9632" i="3"/>
  <c r="J13193" i="3"/>
  <c r="J3486" i="3"/>
  <c r="J9532" i="3"/>
  <c r="J1293" i="3"/>
  <c r="J7384" i="3"/>
  <c r="J12370" i="3"/>
  <c r="J1986" i="3"/>
  <c r="J13795" i="3"/>
  <c r="J3846" i="3"/>
  <c r="J8148" i="3"/>
  <c r="J2500" i="3"/>
  <c r="J3230" i="3"/>
  <c r="J3652" i="3"/>
  <c r="J1096" i="3"/>
  <c r="J1262" i="3"/>
  <c r="J8817" i="3"/>
  <c r="J14186" i="3"/>
  <c r="J9083" i="3"/>
  <c r="J10694" i="3"/>
  <c r="J3835" i="3"/>
  <c r="J7386" i="3"/>
  <c r="J10131" i="3"/>
  <c r="J13470" i="3"/>
  <c r="J6144" i="3"/>
  <c r="J6498" i="3"/>
  <c r="J12397" i="3"/>
  <c r="J10257" i="3"/>
  <c r="J8582" i="3"/>
  <c r="J10141" i="3"/>
  <c r="J5285" i="3"/>
  <c r="J3357" i="3"/>
  <c r="J6717" i="3"/>
  <c r="J9199" i="3"/>
  <c r="J8429" i="3"/>
  <c r="J2547" i="3"/>
  <c r="J9892" i="3"/>
  <c r="J3699" i="3"/>
  <c r="J12374" i="3"/>
  <c r="J5484" i="3"/>
  <c r="J11463" i="3"/>
  <c r="J12387" i="3"/>
  <c r="J1567" i="3"/>
  <c r="J10542" i="3"/>
  <c r="J11803" i="3"/>
  <c r="J11391" i="3"/>
  <c r="J10933" i="3"/>
  <c r="J898" i="3"/>
  <c r="J50" i="3"/>
  <c r="J4718" i="3"/>
  <c r="J981" i="3"/>
  <c r="J14046" i="3"/>
  <c r="J5476" i="3"/>
  <c r="J13172" i="3"/>
  <c r="J2645" i="3"/>
  <c r="J11741" i="3"/>
  <c r="J11849" i="3"/>
  <c r="J3467" i="3"/>
  <c r="J11497" i="3"/>
  <c r="J12422" i="3"/>
  <c r="J3044" i="3"/>
  <c r="J4762" i="3"/>
  <c r="J12749" i="3"/>
  <c r="J5264" i="3"/>
  <c r="J2395" i="3"/>
  <c r="J3634" i="3"/>
  <c r="J2521" i="3"/>
  <c r="J11250" i="3"/>
  <c r="J7542" i="3"/>
  <c r="J7519" i="3"/>
  <c r="J9402" i="3"/>
  <c r="J5361" i="3"/>
  <c r="J4425" i="3"/>
  <c r="J13756" i="3"/>
  <c r="J9071" i="3"/>
  <c r="J13829" i="3"/>
  <c r="J10885" i="3"/>
  <c r="J6616" i="3"/>
  <c r="J8782" i="3"/>
  <c r="J8515" i="3"/>
  <c r="J7459" i="3"/>
  <c r="J3815" i="3"/>
  <c r="J2982" i="3"/>
  <c r="J3359" i="3"/>
  <c r="J5925" i="3"/>
  <c r="J3141" i="3"/>
  <c r="J541" i="3"/>
  <c r="J2195" i="3"/>
  <c r="J1195" i="3"/>
  <c r="J7691" i="3"/>
  <c r="J6867" i="3"/>
  <c r="J2491" i="3"/>
  <c r="J9101" i="3"/>
  <c r="J12203" i="3"/>
  <c r="J10898" i="3"/>
  <c r="J3544" i="3"/>
  <c r="J13529" i="3"/>
  <c r="J3582" i="3"/>
  <c r="J11729" i="3"/>
  <c r="J1205" i="3"/>
  <c r="J8387" i="3"/>
  <c r="J8951" i="3"/>
  <c r="J5589" i="3"/>
  <c r="J6166" i="3"/>
  <c r="J8995" i="3"/>
  <c r="J9418" i="3"/>
  <c r="J5904" i="3"/>
  <c r="J3804" i="3"/>
  <c r="J10318" i="3"/>
  <c r="J7237" i="3"/>
  <c r="J63" i="3"/>
  <c r="J11141" i="3"/>
  <c r="J3983" i="3"/>
  <c r="J2888" i="3"/>
  <c r="J1645" i="3"/>
  <c r="J12009" i="3"/>
  <c r="J13018" i="3"/>
  <c r="J13314" i="3"/>
  <c r="J9017" i="3"/>
  <c r="J11340" i="3"/>
  <c r="J13748" i="3"/>
  <c r="J2365" i="3"/>
  <c r="J179" i="3"/>
  <c r="J13793" i="3"/>
  <c r="J416" i="3"/>
  <c r="J12285" i="3"/>
  <c r="J4499" i="3"/>
  <c r="J7865" i="3"/>
  <c r="J5290" i="3"/>
  <c r="J1840" i="3"/>
  <c r="J8839" i="3"/>
  <c r="J7600" i="3"/>
  <c r="J418" i="3"/>
  <c r="J711" i="3"/>
  <c r="J2742" i="3"/>
  <c r="J3161" i="3"/>
  <c r="J13148" i="3"/>
  <c r="J9901" i="3"/>
  <c r="J4709" i="3"/>
  <c r="J12296" i="3"/>
  <c r="J10817" i="3"/>
  <c r="J12491" i="3"/>
  <c r="J11845" i="3"/>
  <c r="J2039" i="3"/>
  <c r="J1608" i="3"/>
  <c r="J12472" i="3"/>
  <c r="J7900" i="3"/>
  <c r="J9140" i="3"/>
  <c r="J2046" i="3"/>
  <c r="J10488" i="3"/>
  <c r="J1385" i="3"/>
  <c r="J10586" i="3"/>
  <c r="J2899" i="3"/>
  <c r="J12099" i="3"/>
  <c r="J3233" i="3"/>
  <c r="J4071" i="3"/>
  <c r="J7961" i="3"/>
  <c r="J2473" i="3"/>
  <c r="J6388" i="3"/>
  <c r="J1219" i="3"/>
  <c r="J13446" i="3"/>
  <c r="J5913" i="3"/>
  <c r="J12641" i="3"/>
  <c r="J13901" i="3"/>
  <c r="J9655" i="3"/>
  <c r="J8124" i="3"/>
  <c r="J13376" i="3"/>
  <c r="J13843" i="3"/>
  <c r="J8339" i="3"/>
  <c r="J5224" i="3"/>
  <c r="J12070" i="3"/>
  <c r="J1607" i="3"/>
  <c r="J197" i="3"/>
  <c r="J4006" i="3"/>
  <c r="J17" i="3"/>
  <c r="J5527" i="3"/>
  <c r="J443" i="3"/>
  <c r="J4848" i="3"/>
  <c r="J548" i="3"/>
  <c r="J5157" i="3"/>
  <c r="J2218" i="3"/>
  <c r="J3788" i="3"/>
  <c r="J11622" i="3"/>
  <c r="J5716" i="3"/>
  <c r="J6838" i="3"/>
  <c r="J2000" i="3"/>
  <c r="J1605" i="3"/>
  <c r="J6738" i="3"/>
  <c r="J5102" i="3"/>
  <c r="J4795" i="3"/>
  <c r="J1103" i="3"/>
  <c r="J8235" i="3"/>
  <c r="J5471" i="3"/>
  <c r="J12674" i="3"/>
  <c r="J12614" i="3"/>
  <c r="J12899" i="3"/>
  <c r="J10733" i="3"/>
  <c r="J2176" i="3"/>
  <c r="J6842" i="3"/>
  <c r="J10865" i="3"/>
  <c r="J5960" i="3"/>
  <c r="J8461" i="3"/>
  <c r="J12" i="3"/>
  <c r="J5196" i="3"/>
  <c r="J4481" i="3"/>
  <c r="J10397" i="3"/>
  <c r="J13506" i="3"/>
  <c r="J2003" i="3"/>
  <c r="J10232" i="3"/>
  <c r="J11562" i="3"/>
  <c r="J4820" i="3"/>
  <c r="J12214" i="3"/>
  <c r="J12405" i="3"/>
  <c r="J11895" i="3"/>
  <c r="J7454" i="3"/>
  <c r="J6495" i="3"/>
  <c r="J1699" i="3"/>
  <c r="J4247" i="3"/>
  <c r="J4609" i="3"/>
  <c r="J11171" i="3"/>
  <c r="J3818" i="3"/>
  <c r="J11099" i="3"/>
  <c r="J4651" i="3"/>
  <c r="J13078" i="3"/>
  <c r="J1357" i="3"/>
  <c r="J651" i="3"/>
  <c r="J4988" i="3"/>
  <c r="J2352" i="3"/>
  <c r="J6841" i="3"/>
  <c r="J9866" i="3"/>
  <c r="J6450" i="3"/>
  <c r="J5817" i="3"/>
  <c r="J14188" i="3"/>
  <c r="J8077" i="3"/>
  <c r="J12246" i="3"/>
  <c r="J13855" i="3"/>
  <c r="J6256" i="3"/>
  <c r="J3923" i="3"/>
  <c r="J6582" i="3"/>
  <c r="J877" i="3"/>
  <c r="J6068" i="3"/>
  <c r="J1930" i="3"/>
  <c r="J6668" i="3"/>
  <c r="J13550" i="3"/>
  <c r="J505" i="3"/>
  <c r="J8615" i="3"/>
  <c r="J2239" i="3"/>
  <c r="J6031" i="3"/>
  <c r="J8034" i="3"/>
  <c r="J1621" i="3"/>
  <c r="J2199" i="3"/>
  <c r="J10873" i="3"/>
  <c r="J13377" i="3"/>
  <c r="J9474" i="3"/>
  <c r="J7239" i="3"/>
  <c r="J9620" i="3"/>
  <c r="J5197" i="3"/>
  <c r="J2646" i="3"/>
  <c r="J10129" i="3"/>
  <c r="J1877" i="3"/>
  <c r="J9839" i="3"/>
  <c r="J7288" i="3"/>
  <c r="J12539" i="3"/>
  <c r="J8846" i="3"/>
  <c r="J5596" i="3"/>
  <c r="J2433" i="3"/>
  <c r="J1380" i="3"/>
  <c r="J5443" i="3"/>
  <c r="J2887" i="3"/>
  <c r="J4451" i="3"/>
  <c r="J6563" i="3"/>
  <c r="J4130" i="3"/>
  <c r="J3860" i="3"/>
  <c r="J8311" i="3"/>
  <c r="J5982" i="3"/>
  <c r="J5711" i="3"/>
  <c r="J13808" i="3"/>
  <c r="J11985" i="3"/>
  <c r="J12826" i="3"/>
  <c r="J14022" i="3"/>
  <c r="J8786" i="3"/>
  <c r="J8621" i="3"/>
  <c r="J5879" i="3"/>
  <c r="J4864" i="3"/>
  <c r="J3879" i="3"/>
  <c r="J13171" i="3"/>
  <c r="J482" i="3"/>
  <c r="J12496" i="3"/>
  <c r="J13609" i="3"/>
  <c r="J7631" i="3"/>
  <c r="J1660" i="3"/>
  <c r="J7444" i="3"/>
  <c r="J4994" i="3"/>
  <c r="J10168" i="3"/>
  <c r="J7936" i="3"/>
  <c r="J11319" i="3"/>
  <c r="J4662" i="3"/>
  <c r="J1256" i="3"/>
  <c r="J8003" i="3"/>
  <c r="J6241" i="3"/>
  <c r="J11813" i="3"/>
  <c r="J2323" i="3"/>
  <c r="J9113" i="3"/>
  <c r="J12795" i="3"/>
  <c r="J6826" i="3"/>
  <c r="J13472" i="3"/>
  <c r="J269" i="3"/>
  <c r="J5693" i="3"/>
  <c r="J2308" i="3"/>
  <c r="J9064" i="3"/>
  <c r="J2604" i="3"/>
  <c r="J11624" i="3"/>
  <c r="J8979" i="3"/>
  <c r="J5112" i="3"/>
  <c r="J5041" i="3"/>
  <c r="J4668" i="3"/>
  <c r="J12146" i="3"/>
  <c r="J11767" i="3"/>
  <c r="J10969" i="3"/>
  <c r="J4484" i="3"/>
  <c r="J9974" i="3"/>
  <c r="J1785" i="3"/>
  <c r="J440" i="3"/>
  <c r="J7371" i="3"/>
  <c r="J10064" i="3"/>
  <c r="J13416" i="3"/>
  <c r="J5103" i="3"/>
  <c r="J9269" i="3"/>
  <c r="J7621" i="3"/>
  <c r="J1874" i="3"/>
  <c r="J8489" i="3"/>
  <c r="J4511" i="3"/>
  <c r="J234" i="3"/>
  <c r="J6923" i="3"/>
  <c r="J10305" i="3"/>
  <c r="J7180" i="3"/>
  <c r="J1589" i="3"/>
  <c r="J2055" i="3"/>
  <c r="J6176" i="3"/>
  <c r="J11022" i="3"/>
  <c r="J13073" i="3"/>
  <c r="J3826" i="3"/>
  <c r="J158" i="3"/>
  <c r="J10931" i="3"/>
  <c r="J2797" i="3"/>
  <c r="J13587" i="3"/>
  <c r="J7601" i="3"/>
  <c r="J20" i="3"/>
  <c r="J2796" i="3"/>
  <c r="J12489" i="3"/>
  <c r="J11878" i="3"/>
  <c r="J7662" i="3"/>
  <c r="J6587" i="3"/>
  <c r="J2045" i="3"/>
  <c r="J1068" i="3"/>
  <c r="J11567" i="3"/>
  <c r="J10114" i="3"/>
  <c r="J8752" i="3"/>
  <c r="J11190" i="3"/>
  <c r="J11072" i="3"/>
  <c r="J7370" i="3"/>
  <c r="J5252" i="3"/>
  <c r="J9514" i="3"/>
  <c r="J6299" i="3"/>
  <c r="J12652" i="3"/>
  <c r="J6711" i="3"/>
  <c r="J7195" i="3"/>
  <c r="J8961" i="3"/>
  <c r="J5936" i="3"/>
  <c r="J2758" i="3"/>
  <c r="J7677" i="3"/>
  <c r="J10202" i="3"/>
  <c r="J6327" i="3"/>
  <c r="J4877" i="3"/>
  <c r="J3075" i="3"/>
  <c r="J8737" i="3"/>
  <c r="J1990" i="3"/>
  <c r="J10388" i="3"/>
  <c r="J9471" i="3"/>
  <c r="J13511" i="3"/>
  <c r="J1722" i="3"/>
  <c r="J589" i="3"/>
  <c r="J7678" i="3"/>
  <c r="J4906" i="3"/>
  <c r="J1751" i="3"/>
  <c r="J5661" i="3"/>
  <c r="J10089" i="3"/>
  <c r="J11133" i="3"/>
  <c r="J3575" i="3"/>
  <c r="J4627" i="3"/>
  <c r="J10512" i="3"/>
  <c r="J5057" i="3"/>
  <c r="J9714" i="3"/>
  <c r="J2836" i="3"/>
  <c r="J3160" i="3"/>
  <c r="J6950" i="3"/>
  <c r="J3752" i="3"/>
  <c r="J1016" i="3"/>
  <c r="J10008" i="3"/>
  <c r="J8022" i="3"/>
  <c r="J11920" i="3"/>
  <c r="J13307" i="3"/>
  <c r="J11733" i="3"/>
  <c r="J7989" i="3"/>
  <c r="J7533" i="3"/>
  <c r="J6004" i="3"/>
  <c r="J11063" i="3"/>
  <c r="J12675" i="3"/>
  <c r="J334" i="3"/>
  <c r="J3537" i="3"/>
  <c r="J11807" i="3"/>
  <c r="J5430" i="3"/>
  <c r="J3850" i="3"/>
  <c r="J5242" i="3"/>
  <c r="J11894" i="3"/>
  <c r="J14056" i="3"/>
  <c r="J1304" i="3"/>
  <c r="J11279" i="3"/>
  <c r="J40" i="3"/>
  <c r="J6689" i="3"/>
  <c r="J6242" i="3"/>
  <c r="J537" i="3"/>
  <c r="J6173" i="3"/>
  <c r="J3907" i="3"/>
  <c r="J14167" i="3"/>
  <c r="J5621" i="3"/>
  <c r="J5063" i="3"/>
  <c r="J1900" i="3"/>
  <c r="J11860" i="3"/>
  <c r="J10327" i="3"/>
  <c r="J592" i="3"/>
  <c r="J730" i="3"/>
  <c r="J4677" i="3"/>
  <c r="J13363" i="3"/>
  <c r="J374" i="3"/>
  <c r="J13174" i="3"/>
  <c r="J9981" i="3"/>
  <c r="J13157" i="3"/>
  <c r="J1817" i="3"/>
  <c r="J2454" i="3"/>
  <c r="J6435" i="3"/>
  <c r="J10303" i="3"/>
  <c r="J4874" i="3"/>
  <c r="J12309" i="3"/>
  <c r="J4829" i="3"/>
  <c r="J14189" i="3"/>
  <c r="J3481" i="3"/>
  <c r="J6492" i="3"/>
  <c r="J5469" i="3"/>
  <c r="J2696" i="3"/>
  <c r="J12482" i="3"/>
  <c r="J2304" i="3"/>
  <c r="J2863" i="3"/>
  <c r="J7101" i="3"/>
  <c r="J4995" i="3"/>
  <c r="J7728" i="3"/>
  <c r="J13428" i="3"/>
  <c r="J9910" i="3"/>
  <c r="J2824" i="3"/>
  <c r="J9975" i="3"/>
  <c r="J532" i="3"/>
  <c r="J2897" i="3"/>
  <c r="J2973" i="3"/>
  <c r="J12684" i="3"/>
  <c r="J5686" i="3"/>
  <c r="J4127" i="3"/>
  <c r="J1198" i="3"/>
  <c r="J5761" i="3"/>
  <c r="J8120" i="3"/>
  <c r="J13705" i="3"/>
  <c r="J5707" i="3"/>
  <c r="J3842" i="3"/>
  <c r="J7690" i="3"/>
  <c r="J6361" i="3"/>
  <c r="J2405" i="3"/>
  <c r="J9220" i="3"/>
  <c r="J1677" i="3"/>
  <c r="J4318" i="3"/>
  <c r="J4823" i="3"/>
  <c r="J3935" i="3"/>
  <c r="J6904" i="3"/>
  <c r="J3694" i="3"/>
  <c r="J1105" i="3"/>
  <c r="J5993" i="3"/>
  <c r="J6223" i="3"/>
  <c r="J3593" i="3"/>
  <c r="J3838" i="3"/>
  <c r="J2844" i="3"/>
  <c r="J10085" i="3"/>
  <c r="J5937" i="3"/>
  <c r="J11935" i="3"/>
  <c r="J13911" i="3"/>
  <c r="J10732" i="3"/>
  <c r="J10212" i="3"/>
  <c r="J11472" i="3"/>
  <c r="J8544" i="3"/>
  <c r="J10980" i="3"/>
  <c r="J13195" i="3"/>
  <c r="J8245" i="3"/>
  <c r="J7823" i="3"/>
  <c r="J13668" i="3"/>
  <c r="J12049" i="3"/>
  <c r="J9529" i="3"/>
  <c r="J13768" i="3"/>
  <c r="J11324" i="3"/>
  <c r="J2261" i="3"/>
  <c r="J4913" i="3"/>
  <c r="J7009" i="3"/>
  <c r="J9878" i="3"/>
  <c r="J11686" i="3"/>
  <c r="J1461" i="3"/>
  <c r="J13581" i="3"/>
  <c r="J795" i="3"/>
  <c r="J7310" i="3"/>
  <c r="J1245" i="3"/>
  <c r="J4963" i="3"/>
  <c r="J8343" i="3"/>
  <c r="J4502" i="3"/>
  <c r="J264" i="3"/>
  <c r="J1659" i="3"/>
  <c r="J10715" i="3"/>
  <c r="J6319" i="3"/>
  <c r="J11240" i="3"/>
  <c r="J10656" i="3"/>
  <c r="J10116" i="3"/>
  <c r="J1257" i="3"/>
  <c r="J12523" i="3"/>
  <c r="J8471" i="3"/>
  <c r="J6053" i="3"/>
  <c r="J5083" i="3"/>
  <c r="J13945" i="3"/>
  <c r="J3207" i="3"/>
  <c r="J11523" i="3"/>
  <c r="J4954" i="3"/>
  <c r="J1539" i="3"/>
  <c r="J10159" i="3"/>
  <c r="J10454" i="3"/>
  <c r="J7036" i="3"/>
  <c r="J258" i="3"/>
  <c r="J574" i="3"/>
  <c r="J5839" i="3"/>
  <c r="J13718" i="3"/>
  <c r="J4418" i="3"/>
  <c r="J1246" i="3"/>
  <c r="J13052" i="3"/>
  <c r="J7075" i="3"/>
  <c r="J1739" i="3"/>
  <c r="J2763" i="3"/>
  <c r="J11804" i="3"/>
  <c r="J5206" i="3"/>
  <c r="J2662" i="3"/>
  <c r="J8512" i="3"/>
  <c r="J1052" i="3"/>
  <c r="J2911" i="3"/>
  <c r="J13185" i="3"/>
  <c r="J11349" i="3"/>
  <c r="J6600" i="3"/>
  <c r="J428" i="3"/>
  <c r="J12230" i="3"/>
  <c r="J3176" i="3"/>
  <c r="J6116" i="3"/>
  <c r="J9665" i="3"/>
  <c r="J8584" i="3"/>
  <c r="J13350" i="3"/>
  <c r="J4753" i="3"/>
  <c r="J525" i="3"/>
  <c r="J1824" i="3"/>
  <c r="J4520" i="3"/>
  <c r="J2614" i="3"/>
  <c r="J5766" i="3"/>
  <c r="J7152" i="3"/>
  <c r="J5178" i="3"/>
  <c r="J2894" i="3"/>
  <c r="J10086" i="3"/>
  <c r="J8969" i="3"/>
  <c r="J3288" i="3"/>
  <c r="J11662" i="3"/>
  <c r="J3039" i="3"/>
  <c r="J5249" i="3"/>
  <c r="J10677" i="3"/>
  <c r="J5921" i="3"/>
  <c r="J5300" i="3"/>
  <c r="J13698" i="3"/>
  <c r="J6052" i="3"/>
  <c r="J1400" i="3"/>
  <c r="J7309" i="3"/>
  <c r="J5776" i="3"/>
  <c r="J7487" i="3"/>
  <c r="J6634" i="3"/>
  <c r="J3244" i="3"/>
  <c r="J7289" i="3"/>
  <c r="J11018" i="3"/>
  <c r="J4628" i="3"/>
  <c r="J5950" i="3"/>
  <c r="J10551" i="3"/>
  <c r="J11563" i="3"/>
  <c r="J5413" i="3"/>
  <c r="J131" i="3"/>
  <c r="J1366" i="3"/>
  <c r="J6863" i="3"/>
  <c r="J5376" i="3"/>
  <c r="J12615" i="3"/>
  <c r="J2939" i="3"/>
  <c r="J383" i="3"/>
  <c r="J4482" i="3"/>
  <c r="J9051" i="3"/>
  <c r="J1715" i="3"/>
  <c r="J774" i="3"/>
  <c r="J10881" i="3"/>
  <c r="J12061" i="3"/>
  <c r="J12788" i="3"/>
  <c r="J1071" i="3"/>
  <c r="J10791" i="3"/>
  <c r="J7247" i="3"/>
  <c r="J7046" i="3"/>
  <c r="J3946" i="3"/>
  <c r="J3827" i="3"/>
  <c r="J8768" i="3"/>
  <c r="J2355" i="3"/>
  <c r="J1162" i="3"/>
  <c r="J4151" i="3"/>
  <c r="J12263" i="3"/>
  <c r="J10650" i="3"/>
  <c r="J10156" i="3"/>
  <c r="J13258" i="3"/>
  <c r="J5977" i="3"/>
  <c r="J4740" i="3"/>
  <c r="J11060" i="3"/>
  <c r="J261" i="3"/>
  <c r="J11602" i="3"/>
  <c r="J3184" i="3"/>
  <c r="J12759" i="3"/>
  <c r="J13789" i="3"/>
  <c r="J156" i="3"/>
  <c r="J9562" i="3"/>
  <c r="J460" i="3"/>
  <c r="J9930" i="3"/>
  <c r="J10975" i="3"/>
  <c r="J2915" i="3"/>
  <c r="J6108" i="3"/>
  <c r="J13542" i="3"/>
  <c r="J4208" i="3"/>
  <c r="J12790" i="3"/>
  <c r="J10381" i="3"/>
  <c r="J4357" i="3"/>
  <c r="J12554" i="3"/>
  <c r="J12155" i="3"/>
  <c r="J9869" i="3"/>
  <c r="J6534" i="3"/>
  <c r="J10543" i="3"/>
  <c r="J5819" i="3"/>
  <c r="J10230" i="3"/>
  <c r="J5301" i="3"/>
  <c r="J13437" i="3"/>
  <c r="J12428" i="3"/>
  <c r="J2310" i="3"/>
  <c r="J7243" i="3"/>
  <c r="J9373" i="3"/>
  <c r="J10060" i="3"/>
  <c r="J1177" i="3"/>
  <c r="J5562" i="3"/>
  <c r="J12154" i="3"/>
  <c r="J4724" i="3"/>
  <c r="J2743" i="3"/>
  <c r="J13844" i="3"/>
  <c r="J7364" i="3"/>
  <c r="J1868" i="3"/>
  <c r="J7824" i="3"/>
  <c r="J5143" i="3"/>
  <c r="J1632" i="3"/>
  <c r="J12423" i="3"/>
  <c r="J10290" i="3"/>
  <c r="J9154" i="3"/>
  <c r="J4521" i="3"/>
  <c r="J3310" i="3"/>
  <c r="J13709" i="3"/>
  <c r="J410" i="3"/>
  <c r="J4787" i="3"/>
  <c r="J11243" i="3"/>
  <c r="J13612" i="3"/>
  <c r="J6970" i="3"/>
  <c r="J1330" i="3"/>
  <c r="J3208" i="3"/>
  <c r="J8819" i="3"/>
  <c r="J7717" i="3"/>
  <c r="J13875" i="3"/>
  <c r="J12393" i="3"/>
  <c r="J6470" i="3"/>
  <c r="J13878" i="3"/>
  <c r="J253" i="3"/>
  <c r="J6698" i="3"/>
  <c r="J2549" i="3"/>
  <c r="J9037" i="3"/>
  <c r="J13129" i="3"/>
  <c r="J3283" i="3"/>
  <c r="J12118" i="3"/>
  <c r="J1059" i="3"/>
  <c r="J8048" i="3"/>
  <c r="J4338" i="3"/>
  <c r="J8155" i="3"/>
  <c r="J8232" i="3"/>
  <c r="J4232" i="3"/>
  <c r="J1940" i="3"/>
  <c r="J4248" i="3"/>
  <c r="J11258" i="3"/>
  <c r="J5865" i="3"/>
  <c r="J1892" i="3"/>
  <c r="J12585" i="3"/>
  <c r="J1148" i="3"/>
  <c r="J7699" i="3"/>
  <c r="J11131" i="3"/>
  <c r="J7016" i="3"/>
  <c r="J13687" i="3"/>
  <c r="J4169" i="3"/>
  <c r="J9286" i="3"/>
  <c r="J4039" i="3"/>
  <c r="J5970" i="3"/>
  <c r="J136" i="3"/>
  <c r="J8498" i="3"/>
  <c r="J160" i="3"/>
  <c r="J3274" i="3"/>
  <c r="J6479" i="3"/>
  <c r="J2028" i="3"/>
  <c r="J2297" i="3"/>
  <c r="J7446" i="3"/>
  <c r="J124" i="3"/>
  <c r="J3507" i="3"/>
  <c r="J2422" i="3"/>
  <c r="J3433" i="3"/>
  <c r="J5453" i="3"/>
  <c r="J13139" i="3"/>
  <c r="J3306" i="3"/>
  <c r="J6393" i="3"/>
  <c r="J2764" i="3"/>
  <c r="J11522" i="3"/>
  <c r="J7851" i="3"/>
  <c r="J7561" i="3"/>
  <c r="J6392" i="3"/>
  <c r="J9011" i="3"/>
  <c r="J3014" i="3"/>
  <c r="J3635" i="3"/>
  <c r="J1249" i="3"/>
  <c r="J134" i="3"/>
  <c r="J7563" i="3"/>
  <c r="J4370" i="3"/>
  <c r="J13221" i="3"/>
  <c r="J12102" i="3"/>
  <c r="J11041" i="3"/>
  <c r="J5215" i="3"/>
  <c r="J3883" i="3"/>
  <c r="J7883" i="3"/>
  <c r="J11635" i="3"/>
  <c r="J6446" i="3"/>
  <c r="J297" i="3"/>
  <c r="J3985" i="3"/>
  <c r="J5753" i="3"/>
  <c r="J8135" i="3"/>
  <c r="J9088" i="3"/>
  <c r="J859" i="3"/>
  <c r="J9353" i="3"/>
  <c r="J10828" i="3"/>
  <c r="J4163" i="3"/>
  <c r="J11900" i="3"/>
  <c r="J4411" i="3"/>
  <c r="J6625" i="3"/>
  <c r="J576" i="3"/>
  <c r="J1225" i="3"/>
  <c r="J7367" i="3"/>
  <c r="J12490" i="3"/>
  <c r="J13369" i="3"/>
  <c r="J2141" i="3"/>
  <c r="J8971" i="3"/>
  <c r="J7916" i="3"/>
  <c r="J10708" i="3"/>
  <c r="J12398" i="3"/>
  <c r="J1885" i="3"/>
  <c r="J248" i="3"/>
  <c r="J8983" i="3"/>
  <c r="J3587" i="3"/>
  <c r="J13017" i="3"/>
  <c r="J1781" i="3"/>
  <c r="J1153" i="3"/>
  <c r="J271" i="3"/>
  <c r="J7616" i="3"/>
  <c r="J12804" i="3"/>
  <c r="J1798" i="3"/>
  <c r="J9254" i="3"/>
  <c r="J10087" i="3"/>
  <c r="J11239" i="3"/>
  <c r="J1763" i="3"/>
  <c r="J4650" i="3"/>
  <c r="J5401" i="3"/>
  <c r="J8414" i="3"/>
  <c r="J6067" i="3"/>
  <c r="J12339" i="3"/>
  <c r="J7300" i="3"/>
  <c r="J6478" i="3"/>
  <c r="J9123" i="3"/>
  <c r="J1941" i="3"/>
  <c r="J1536" i="3"/>
  <c r="J2238" i="3"/>
  <c r="J12583" i="3"/>
  <c r="J468" i="3"/>
  <c r="J10583" i="3"/>
  <c r="J8633" i="3"/>
  <c r="J2248" i="3"/>
  <c r="J7832" i="3"/>
  <c r="J6778" i="3"/>
  <c r="J3322" i="3"/>
  <c r="J5673" i="3"/>
  <c r="J13955" i="3"/>
  <c r="J11770" i="3"/>
  <c r="J10940" i="3"/>
  <c r="J5858" i="3"/>
  <c r="J12566" i="3"/>
  <c r="J2664" i="3"/>
  <c r="J11274" i="3"/>
  <c r="J521" i="3"/>
  <c r="J10425" i="3"/>
  <c r="J8743" i="3"/>
  <c r="J3104" i="3"/>
  <c r="J13872" i="3"/>
  <c r="J8732" i="3"/>
  <c r="J14071" i="3"/>
  <c r="J7820" i="3"/>
  <c r="J1676" i="3"/>
  <c r="J7548" i="3"/>
  <c r="J5591" i="3"/>
  <c r="J7586" i="3"/>
  <c r="J9295" i="3"/>
  <c r="J9429" i="3"/>
  <c r="J1655" i="3"/>
  <c r="J5068" i="3"/>
  <c r="J6477" i="3"/>
  <c r="J5324" i="3"/>
  <c r="J5927" i="3"/>
  <c r="J10599" i="3"/>
  <c r="J8922" i="3"/>
  <c r="J8748" i="3"/>
  <c r="J4881" i="3"/>
  <c r="J11424" i="3"/>
  <c r="J12857" i="3"/>
  <c r="J2554" i="3"/>
  <c r="J7589" i="3"/>
  <c r="J10986" i="3"/>
  <c r="J932" i="3"/>
  <c r="J941" i="3"/>
  <c r="J56" i="3"/>
  <c r="J6513" i="3"/>
  <c r="J725" i="3"/>
  <c r="J11559" i="3"/>
  <c r="J7168" i="3"/>
  <c r="J5971" i="3"/>
  <c r="J8955" i="3"/>
  <c r="J1543" i="3"/>
  <c r="J10309" i="3"/>
  <c r="J12462" i="3"/>
  <c r="J2542" i="3"/>
  <c r="J13116" i="3"/>
  <c r="J6467" i="3"/>
  <c r="J9754" i="3"/>
  <c r="J8181" i="3"/>
  <c r="J12876" i="3"/>
  <c r="J3767" i="3"/>
  <c r="J6365" i="3"/>
  <c r="J7216" i="3"/>
  <c r="J1241" i="3"/>
  <c r="J1733" i="3"/>
  <c r="J10245" i="3"/>
  <c r="J1865" i="3"/>
  <c r="J255" i="3"/>
  <c r="J11442" i="3"/>
  <c r="J9928" i="3"/>
  <c r="J5638" i="3"/>
  <c r="J11232" i="3"/>
  <c r="J933" i="3"/>
  <c r="J12650" i="3"/>
  <c r="J4775" i="3"/>
  <c r="J8628" i="3"/>
  <c r="J2953" i="3"/>
  <c r="J5793" i="3"/>
  <c r="J7303" i="3"/>
  <c r="J10668" i="3"/>
  <c r="J1290" i="3"/>
  <c r="J8799" i="3"/>
  <c r="J1893" i="3"/>
  <c r="J563" i="3"/>
  <c r="J8264" i="3"/>
  <c r="J8932" i="3"/>
  <c r="J11791" i="3"/>
  <c r="J5273" i="3"/>
  <c r="J5790" i="3"/>
  <c r="J507" i="3"/>
  <c r="J1954" i="3"/>
  <c r="J194" i="3"/>
  <c r="J9513" i="3"/>
  <c r="J6925" i="3"/>
  <c r="J11318" i="3"/>
  <c r="J10809" i="3"/>
  <c r="J4857" i="3"/>
  <c r="J4133" i="3"/>
  <c r="J3491" i="3"/>
  <c r="J6525" i="3"/>
  <c r="J7406" i="3"/>
  <c r="J6540" i="3"/>
  <c r="J913" i="3"/>
  <c r="J4235" i="3"/>
  <c r="J6593" i="3"/>
  <c r="J13306" i="3"/>
  <c r="J539" i="3"/>
  <c r="J4432" i="3"/>
  <c r="J13086" i="3"/>
  <c r="J1711" i="3"/>
  <c r="J9978" i="3"/>
  <c r="J10259" i="3"/>
  <c r="J5563" i="3"/>
  <c r="J9606" i="3"/>
  <c r="J11455" i="3"/>
  <c r="J9215" i="3"/>
  <c r="J5951" i="3"/>
  <c r="J7069" i="3"/>
  <c r="J7567" i="3"/>
  <c r="J8026" i="3"/>
  <c r="J8328" i="3"/>
  <c r="J13605" i="3"/>
  <c r="J12633" i="3"/>
  <c r="J12999" i="3"/>
  <c r="J12930" i="3"/>
  <c r="J11170" i="3"/>
  <c r="J9493" i="3"/>
  <c r="J11445" i="3"/>
  <c r="J527" i="3"/>
  <c r="J9927" i="3"/>
  <c r="J10405" i="3"/>
  <c r="J2069" i="3"/>
  <c r="J3130" i="3"/>
  <c r="J9533" i="3"/>
  <c r="J1853" i="3"/>
  <c r="J991" i="3"/>
  <c r="J7521" i="3"/>
  <c r="J4625" i="3"/>
  <c r="J12012" i="3"/>
  <c r="J6913" i="3"/>
  <c r="J9907" i="3"/>
  <c r="J3810" i="3"/>
  <c r="J6596" i="3"/>
  <c r="J7121" i="3"/>
  <c r="J6734" i="3"/>
  <c r="J8798" i="3"/>
  <c r="J178" i="3"/>
  <c r="J511" i="3"/>
  <c r="J1879" i="3"/>
  <c r="J14145" i="3"/>
  <c r="J1639" i="3"/>
  <c r="J11007" i="3"/>
  <c r="J51" i="3"/>
  <c r="J5614" i="3"/>
  <c r="J6239" i="3"/>
  <c r="J4089" i="3"/>
  <c r="J10489" i="3"/>
  <c r="J6530" i="3"/>
  <c r="J4266" i="3"/>
  <c r="J4240" i="3"/>
  <c r="J5141" i="3"/>
  <c r="J376" i="3"/>
  <c r="J9166" i="3"/>
  <c r="J1815" i="3"/>
  <c r="J3175" i="3"/>
  <c r="J7750" i="3"/>
  <c r="J5561" i="3"/>
  <c r="J8206" i="3"/>
  <c r="J1704" i="3"/>
  <c r="J778" i="3"/>
  <c r="J9708" i="3"/>
  <c r="J87" i="3"/>
  <c r="J9615" i="3"/>
  <c r="J13639" i="3"/>
  <c r="J8424" i="3"/>
  <c r="J10492" i="3"/>
  <c r="J6684" i="3"/>
  <c r="J12806" i="3"/>
  <c r="J13088" i="3"/>
  <c r="J925" i="3"/>
  <c r="J545" i="3"/>
  <c r="J6259" i="3"/>
  <c r="J13782" i="3"/>
  <c r="J7719" i="3"/>
  <c r="J4851" i="3"/>
  <c r="J5277" i="3"/>
  <c r="J5239" i="3"/>
  <c r="J5119" i="3"/>
  <c r="J10145" i="3"/>
  <c r="J3693" i="3"/>
  <c r="J8068" i="3"/>
  <c r="J6510" i="3"/>
  <c r="J12637" i="3"/>
  <c r="J9607" i="3"/>
  <c r="J9346" i="3"/>
  <c r="J9662" i="3"/>
  <c r="J13915" i="3"/>
  <c r="J13681" i="3"/>
  <c r="J3945" i="3"/>
  <c r="J6848" i="3"/>
  <c r="J5308" i="3"/>
  <c r="J10200" i="3"/>
  <c r="J12163" i="3"/>
  <c r="J13343" i="3"/>
  <c r="J5409" i="3"/>
  <c r="J8117" i="3"/>
  <c r="J10592" i="3"/>
  <c r="J4134" i="3"/>
  <c r="J1894" i="3"/>
  <c r="J2029" i="3"/>
  <c r="J10758" i="3"/>
  <c r="J3427" i="3"/>
  <c r="J6082" i="3"/>
  <c r="J10120" i="3"/>
  <c r="J11594" i="3"/>
  <c r="J2341" i="3"/>
  <c r="J2424" i="3"/>
  <c r="J12385" i="3"/>
  <c r="J11732" i="3"/>
  <c r="J10954" i="3"/>
  <c r="J7730" i="3"/>
  <c r="J1236" i="3"/>
  <c r="J8574" i="3"/>
  <c r="J5461" i="3"/>
  <c r="J6398" i="3"/>
  <c r="J1424" i="3"/>
  <c r="J2768" i="3"/>
  <c r="J13641" i="3"/>
  <c r="J9356" i="3"/>
  <c r="J6295" i="3"/>
  <c r="J10112" i="3"/>
  <c r="J2116" i="3"/>
  <c r="J4417" i="3"/>
  <c r="J3873" i="3"/>
  <c r="J10339" i="3"/>
  <c r="J4858" i="3"/>
  <c r="J4888" i="3"/>
  <c r="J1468" i="3"/>
  <c r="J11644" i="3"/>
  <c r="J923" i="3"/>
  <c r="J6556" i="3"/>
  <c r="J8285" i="3"/>
  <c r="J856" i="3"/>
  <c r="J3709" i="3"/>
  <c r="J13206" i="3"/>
  <c r="J1207" i="3"/>
  <c r="J4443" i="3"/>
  <c r="J4410" i="3"/>
  <c r="J10410" i="3"/>
  <c r="J2066" i="3"/>
  <c r="J622" i="3"/>
  <c r="J4456" i="3"/>
  <c r="J9522" i="3"/>
  <c r="J7262" i="3"/>
  <c r="J4951" i="3"/>
  <c r="J2808" i="3"/>
  <c r="J14174" i="3"/>
  <c r="J8594" i="3"/>
  <c r="J967" i="3"/>
  <c r="J8129" i="3"/>
  <c r="J11922" i="3"/>
  <c r="J3753" i="3"/>
  <c r="J10905" i="3"/>
  <c r="J10663" i="3"/>
  <c r="J11339" i="3"/>
  <c r="J10721" i="3"/>
  <c r="J13895" i="3"/>
  <c r="J11311" i="3"/>
  <c r="J13606" i="3"/>
  <c r="J8884" i="3"/>
  <c r="J2131" i="3"/>
  <c r="J8797" i="3"/>
  <c r="J3018" i="3"/>
  <c r="J8981" i="3"/>
  <c r="J9604" i="3"/>
  <c r="J12982" i="3"/>
  <c r="J7319" i="3"/>
  <c r="J4789" i="3"/>
  <c r="J10094" i="3"/>
  <c r="J7094" i="3"/>
  <c r="J7843" i="3"/>
  <c r="J9686" i="3"/>
  <c r="J8228" i="3"/>
  <c r="J13894" i="3"/>
  <c r="J8703" i="3"/>
  <c r="J11394" i="3"/>
  <c r="J6020" i="3"/>
  <c r="J7530" i="3"/>
  <c r="J7515" i="3"/>
  <c r="J1259" i="3"/>
  <c r="J10247" i="3"/>
  <c r="J10102" i="3"/>
  <c r="J2779" i="3"/>
  <c r="J8699" i="3"/>
  <c r="J9256" i="3"/>
  <c r="J3607" i="3"/>
  <c r="J9450" i="3"/>
  <c r="J1564" i="3"/>
  <c r="J2979" i="3"/>
  <c r="J12187" i="3"/>
  <c r="J6271" i="3"/>
  <c r="J9960" i="3"/>
  <c r="J6978" i="3"/>
  <c r="J12713" i="3"/>
  <c r="J11606" i="3"/>
  <c r="J4097" i="3"/>
  <c r="J12938" i="3"/>
  <c r="J11183" i="3"/>
  <c r="J5021" i="3"/>
  <c r="J5117" i="3"/>
  <c r="J5775" i="3"/>
  <c r="J8734" i="3"/>
  <c r="J1069" i="3"/>
  <c r="J10572" i="3"/>
  <c r="J3696" i="3"/>
  <c r="J13691" i="3"/>
  <c r="J314" i="3"/>
  <c r="J9849" i="3"/>
  <c r="J8017" i="3"/>
  <c r="J12828" i="3"/>
  <c r="J8726" i="3"/>
  <c r="J9593" i="3"/>
  <c r="J4853" i="3"/>
  <c r="J12520" i="3"/>
  <c r="J12272" i="3"/>
  <c r="J5920" i="3"/>
  <c r="J6186" i="3"/>
  <c r="J1475" i="3"/>
  <c r="J1472" i="3"/>
  <c r="J12023" i="3"/>
  <c r="J5489" i="3"/>
  <c r="J4909" i="3"/>
  <c r="J9507" i="3"/>
  <c r="J8609" i="3"/>
  <c r="J3783" i="3"/>
  <c r="J11084" i="3"/>
  <c r="J9954" i="3"/>
  <c r="J11142" i="3"/>
  <c r="J13566" i="3"/>
  <c r="J9452" i="3"/>
  <c r="J12366" i="3"/>
  <c r="J1919" i="3"/>
  <c r="J2649" i="3"/>
  <c r="J11444" i="3"/>
  <c r="J6413" i="3"/>
  <c r="J4870" i="3"/>
  <c r="J4086" i="3"/>
  <c r="J8057" i="3"/>
  <c r="J1352" i="3"/>
  <c r="J4761" i="3"/>
  <c r="J6545" i="3"/>
  <c r="J849" i="3"/>
  <c r="J13430" i="3"/>
  <c r="J4462" i="3"/>
  <c r="J4739" i="3"/>
  <c r="J8212" i="3"/>
  <c r="J12880" i="3"/>
  <c r="J2757" i="3"/>
  <c r="J5195" i="3"/>
  <c r="J3372" i="3"/>
  <c r="J1046" i="3"/>
  <c r="J7896" i="3"/>
  <c r="J10487" i="3"/>
  <c r="J12559" i="3"/>
  <c r="J3151" i="3"/>
  <c r="J5990" i="3"/>
  <c r="J6715" i="3"/>
  <c r="J8043" i="3"/>
  <c r="J4530" i="3"/>
  <c r="J10658" i="3"/>
  <c r="J7549" i="3"/>
  <c r="J3506" i="3"/>
  <c r="J4299" i="3"/>
  <c r="J8315" i="3"/>
  <c r="J1550" i="3"/>
  <c r="J13352" i="3"/>
  <c r="J7065" i="3"/>
  <c r="J11999" i="3"/>
  <c r="J4260" i="3"/>
  <c r="J12237" i="3"/>
  <c r="J5069" i="3"/>
  <c r="J9573" i="3"/>
  <c r="J214" i="3"/>
  <c r="J105" i="3"/>
  <c r="J13138" i="3"/>
  <c r="J8154" i="3"/>
  <c r="J12607" i="3"/>
  <c r="J13817" i="3"/>
  <c r="J2493" i="3"/>
  <c r="J9368" i="3"/>
  <c r="J2010" i="3"/>
  <c r="J11535" i="3"/>
  <c r="J644" i="3"/>
  <c r="J1490" i="3"/>
  <c r="J10402" i="3"/>
  <c r="J8992" i="3"/>
  <c r="J2853" i="3"/>
  <c r="J8715" i="3"/>
  <c r="J565" i="3"/>
  <c r="J1007" i="3"/>
  <c r="J11266" i="3"/>
  <c r="J1545" i="3"/>
  <c r="J12582" i="3"/>
  <c r="J4322" i="3"/>
  <c r="J5455" i="3"/>
  <c r="J13100" i="3"/>
  <c r="J2111" i="3"/>
  <c r="J9899" i="3"/>
  <c r="J643" i="3"/>
  <c r="J2383" i="3"/>
  <c r="J3112" i="3"/>
  <c r="J5459" i="3"/>
  <c r="J6764" i="3"/>
  <c r="J522" i="3"/>
  <c r="J7148" i="3"/>
  <c r="J11611" i="3"/>
  <c r="J6829" i="3"/>
  <c r="J4110" i="3"/>
  <c r="J8381" i="3"/>
  <c r="J1327" i="3"/>
  <c r="J3621" i="3"/>
  <c r="J5237" i="3"/>
  <c r="J1945" i="3"/>
  <c r="J4522" i="3"/>
  <c r="J3659" i="3"/>
  <c r="J922" i="3"/>
  <c r="J8716" i="3"/>
  <c r="J1082" i="3"/>
  <c r="J6217" i="3"/>
  <c r="J10882" i="3"/>
  <c r="J3775" i="3"/>
  <c r="J5340" i="3"/>
  <c r="J1794" i="3"/>
  <c r="J13277" i="3"/>
  <c r="J12916" i="3"/>
  <c r="J9198" i="3"/>
  <c r="J1719" i="3"/>
  <c r="J12896" i="3"/>
  <c r="J3965" i="3"/>
  <c r="J2879" i="3"/>
  <c r="J12096" i="3"/>
  <c r="J5355" i="3"/>
  <c r="J5411" i="3"/>
  <c r="J3221" i="3"/>
  <c r="J13467" i="3"/>
  <c r="J8869" i="3"/>
  <c r="J6777" i="3"/>
  <c r="J7731" i="3"/>
  <c r="J3067" i="3"/>
  <c r="J8141" i="3"/>
  <c r="J4555" i="3"/>
  <c r="J6441" i="3"/>
  <c r="J1377" i="3"/>
  <c r="J9438" i="3"/>
  <c r="J10224" i="3"/>
  <c r="J10779" i="3"/>
  <c r="J12797" i="3"/>
  <c r="J417" i="3"/>
  <c r="J3687" i="3"/>
  <c r="J3431" i="3"/>
  <c r="J13417" i="3"/>
  <c r="J2551" i="3"/>
  <c r="J5445" i="3"/>
  <c r="J7035" i="3"/>
  <c r="J4528" i="3"/>
  <c r="J7139" i="3"/>
  <c r="J10620" i="3"/>
  <c r="J143" i="3"/>
  <c r="J4671" i="3"/>
  <c r="J7427" i="3"/>
  <c r="J1601" i="3"/>
  <c r="J5481" i="3"/>
  <c r="J12453" i="3"/>
  <c r="J11336" i="3"/>
  <c r="J5789" i="3"/>
  <c r="J14009" i="3"/>
  <c r="J12486" i="3"/>
  <c r="J8612" i="3"/>
  <c r="J12590" i="3"/>
  <c r="J11436" i="3"/>
  <c r="J9900" i="3"/>
  <c r="J12140" i="3"/>
  <c r="J424" i="3"/>
  <c r="J13326" i="3"/>
  <c r="J14111" i="3"/>
  <c r="J7960" i="3"/>
  <c r="J3950" i="3"/>
  <c r="J11724" i="3"/>
  <c r="J9857" i="3"/>
  <c r="J13528" i="3"/>
  <c r="J4998" i="3"/>
  <c r="J3073" i="3"/>
  <c r="J11679" i="3"/>
  <c r="J6850" i="3"/>
  <c r="J13262" i="3"/>
  <c r="J3435" i="3"/>
  <c r="J1585" i="3"/>
  <c r="J2381" i="3"/>
  <c r="J13261" i="3"/>
  <c r="J3136" i="3"/>
  <c r="J3801" i="3"/>
  <c r="J5665" i="3"/>
  <c r="J2637" i="3"/>
  <c r="J12878" i="3"/>
  <c r="J11214" i="3"/>
  <c r="J2232" i="3"/>
  <c r="J349" i="3"/>
  <c r="J444" i="3"/>
  <c r="J441" i="3"/>
  <c r="J13384" i="3"/>
  <c r="J3126" i="3"/>
  <c r="J6448" i="3"/>
  <c r="J3256" i="3"/>
  <c r="J4576" i="3"/>
  <c r="J8824" i="3"/>
  <c r="J10518" i="3"/>
  <c r="J8190" i="3"/>
  <c r="J5976" i="3"/>
  <c r="J10585" i="3"/>
  <c r="J10825" i="3"/>
  <c r="J3976" i="3"/>
  <c r="J9410" i="3"/>
  <c r="J11552" i="3"/>
  <c r="J4238" i="3"/>
  <c r="J5739" i="3"/>
  <c r="J8605" i="3"/>
  <c r="J10151" i="3"/>
  <c r="J13409" i="3"/>
  <c r="J1530" i="3"/>
  <c r="J7330" i="3"/>
  <c r="J5405" i="3"/>
  <c r="J7187" i="3"/>
  <c r="J3554" i="3"/>
  <c r="J12513" i="3"/>
  <c r="J12563" i="3"/>
  <c r="J13035" i="3"/>
  <c r="J1172" i="3"/>
  <c r="J4817" i="3"/>
  <c r="J4057" i="3"/>
  <c r="J11838" i="3"/>
  <c r="J6367" i="3"/>
  <c r="J1480" i="3"/>
  <c r="J1089" i="3"/>
  <c r="J1370" i="3"/>
  <c r="J4546" i="3"/>
  <c r="J2884" i="3"/>
  <c r="J8552" i="3"/>
  <c r="J9612" i="3"/>
  <c r="J4729" i="3"/>
  <c r="J7283" i="3"/>
  <c r="J6932" i="3"/>
  <c r="J10795" i="3"/>
  <c r="J11982" i="3"/>
  <c r="J7318" i="3"/>
  <c r="J3876" i="3"/>
  <c r="J13" i="3"/>
  <c r="J6943" i="3"/>
  <c r="J766" i="3"/>
  <c r="J6289" i="3"/>
  <c r="J7555" i="3"/>
  <c r="J12973" i="3"/>
  <c r="J3550" i="3"/>
  <c r="J5833" i="3"/>
  <c r="J8754" i="3"/>
  <c r="J483" i="3"/>
  <c r="J7817" i="3"/>
  <c r="J4309" i="3"/>
  <c r="J49" i="3"/>
  <c r="J5553" i="3"/>
  <c r="J4700" i="3"/>
  <c r="J57" i="3"/>
  <c r="J3059" i="3"/>
  <c r="J8527" i="3"/>
  <c r="J2710" i="3"/>
  <c r="J13981" i="3"/>
  <c r="J3311" i="3"/>
  <c r="J6909" i="3"/>
  <c r="J11033" i="3"/>
  <c r="J6118" i="3"/>
  <c r="J8559" i="3"/>
  <c r="J11116" i="3"/>
  <c r="J2409" i="3"/>
  <c r="J2988" i="3"/>
  <c r="J9162" i="3"/>
  <c r="J5364" i="3"/>
  <c r="J2772" i="3"/>
  <c r="J18" i="3"/>
  <c r="J1707" i="3"/>
  <c r="J10061" i="3"/>
  <c r="J7120" i="3"/>
  <c r="J899" i="3"/>
  <c r="J11347" i="3"/>
  <c r="J13823" i="3"/>
  <c r="J13963" i="3"/>
  <c r="J5149" i="3"/>
  <c r="J3653" i="3"/>
  <c r="J1508" i="3"/>
  <c r="J11362" i="3"/>
  <c r="J5293" i="3"/>
  <c r="J9577" i="3"/>
  <c r="J2124" i="3"/>
  <c r="J4646" i="3"/>
  <c r="J9779" i="3"/>
  <c r="J10696" i="3"/>
  <c r="J13880" i="3"/>
  <c r="J7846" i="3"/>
  <c r="J4284" i="3"/>
  <c r="J1533" i="3"/>
  <c r="J6253" i="3"/>
  <c r="J5420" i="3"/>
  <c r="J772" i="3"/>
  <c r="J5299" i="3"/>
  <c r="J5171" i="3"/>
  <c r="J9677" i="3"/>
  <c r="J8051" i="3"/>
  <c r="J7879" i="3"/>
  <c r="J14025" i="3"/>
  <c r="J773" i="3"/>
  <c r="J11112" i="3"/>
  <c r="J13107" i="3"/>
  <c r="J10281" i="3"/>
  <c r="J6507" i="3"/>
  <c r="J4111" i="3"/>
  <c r="J3025" i="3"/>
  <c r="J3689" i="3"/>
  <c r="J4453" i="3"/>
  <c r="J4237" i="3"/>
  <c r="J2128" i="3"/>
  <c r="J1301" i="3"/>
  <c r="J7341" i="3"/>
  <c r="J2477" i="3"/>
  <c r="J9255" i="3"/>
  <c r="J1562" i="3"/>
  <c r="J12881" i="3"/>
  <c r="J330" i="3"/>
  <c r="J9650" i="3"/>
  <c r="J13608" i="3"/>
  <c r="J6639" i="3"/>
  <c r="J9340" i="3"/>
  <c r="J11537" i="3"/>
  <c r="J1690" i="3"/>
  <c r="J8460" i="3"/>
  <c r="J11823" i="3"/>
  <c r="J1594" i="3"/>
  <c r="J10136" i="3"/>
  <c r="J4565" i="3"/>
  <c r="J10832" i="3"/>
  <c r="J7302" i="3"/>
  <c r="J6585" i="3"/>
  <c r="J13093" i="3"/>
  <c r="J8462" i="3"/>
  <c r="J5540" i="3"/>
  <c r="J10234" i="3"/>
  <c r="J2995" i="3"/>
  <c r="J6377" i="3"/>
  <c r="J1526" i="3"/>
  <c r="J6216" i="3"/>
  <c r="J9835" i="3"/>
  <c r="J286" i="3"/>
  <c r="J8692" i="3"/>
  <c r="J11835" i="3"/>
  <c r="J7458" i="3"/>
  <c r="J12516" i="3"/>
  <c r="J1570" i="3"/>
  <c r="J4158" i="3"/>
  <c r="J8467" i="3"/>
  <c r="J1974" i="3"/>
  <c r="J11516" i="3"/>
  <c r="J206" i="3"/>
  <c r="J10697" i="3"/>
  <c r="J10175" i="3"/>
  <c r="J6661" i="3"/>
  <c r="J1196" i="3"/>
  <c r="J12760" i="3"/>
  <c r="J2276" i="3"/>
  <c r="J8137" i="3"/>
  <c r="J4216" i="3"/>
  <c r="J10441" i="3"/>
  <c r="J10229" i="3"/>
  <c r="J13773" i="3"/>
  <c r="J10162" i="3"/>
  <c r="J8535" i="3"/>
  <c r="J5551" i="3"/>
  <c r="J13797" i="3"/>
  <c r="J5170" i="3"/>
  <c r="J2392" i="3"/>
  <c r="J3205" i="3"/>
  <c r="J571" i="3"/>
  <c r="J9596" i="3"/>
  <c r="J2904" i="3"/>
  <c r="J7831" i="3"/>
  <c r="J13960" i="3"/>
  <c r="J4601" i="3"/>
  <c r="J2020" i="3"/>
  <c r="J1670" i="3"/>
  <c r="J4129" i="3"/>
  <c r="J5044" i="3"/>
  <c r="J10899" i="3"/>
  <c r="J1215" i="3"/>
  <c r="J5634" i="3"/>
  <c r="J2101" i="3"/>
  <c r="J983" i="3"/>
  <c r="J2996" i="3"/>
  <c r="J6699" i="3"/>
  <c r="J8171" i="3"/>
  <c r="J5699" i="3"/>
  <c r="J1288" i="3"/>
  <c r="J9958" i="3"/>
  <c r="J1173" i="3"/>
  <c r="J13884" i="3"/>
  <c r="J10228" i="3"/>
  <c r="J4447" i="3"/>
  <c r="J7323" i="3"/>
  <c r="J5759" i="3"/>
  <c r="J2150" i="3"/>
  <c r="J6481" i="3"/>
  <c r="J10393" i="3"/>
  <c r="J12356" i="3"/>
  <c r="J12870" i="3"/>
  <c r="J10786" i="3"/>
  <c r="J2183" i="3"/>
  <c r="J13715" i="3"/>
  <c r="J801" i="3"/>
  <c r="J1786" i="3"/>
  <c r="J3108" i="3"/>
  <c r="J12077" i="3"/>
  <c r="J5042" i="3"/>
  <c r="J3981" i="3"/>
  <c r="J6573" i="3"/>
  <c r="J12487" i="3"/>
  <c r="J9867" i="3"/>
  <c r="J657" i="3"/>
  <c r="J3669" i="3"/>
  <c r="J10567" i="3"/>
  <c r="J6412" i="3"/>
  <c r="J11290" i="3"/>
  <c r="J1203" i="3"/>
  <c r="J5651" i="3"/>
  <c r="J4400" i="3"/>
  <c r="J4261" i="3"/>
  <c r="J10302" i="3"/>
  <c r="J2724" i="3"/>
  <c r="J9114" i="3"/>
  <c r="J2099" i="3"/>
  <c r="J7672" i="3"/>
  <c r="J8301" i="3"/>
  <c r="J8639" i="3"/>
  <c r="J11225" i="3"/>
  <c r="J9164" i="3"/>
  <c r="J8581" i="3"/>
  <c r="J13169" i="3"/>
  <c r="J12538" i="3"/>
  <c r="J2157" i="3"/>
  <c r="J5513" i="3"/>
  <c r="J6488" i="3"/>
  <c r="J3124" i="3"/>
  <c r="J735" i="3"/>
  <c r="J11557" i="3"/>
  <c r="J41" i="3"/>
  <c r="J7830" i="3"/>
  <c r="J4634" i="3"/>
  <c r="J13856" i="3"/>
  <c r="J1554" i="3"/>
  <c r="J13027" i="3"/>
  <c r="J5649" i="3"/>
  <c r="J13984" i="3"/>
  <c r="J12345" i="3"/>
  <c r="J272" i="3"/>
  <c r="J1982" i="3"/>
  <c r="J6123" i="3"/>
  <c r="J4882" i="3"/>
  <c r="J3255" i="3"/>
  <c r="J104" i="3"/>
  <c r="J2348" i="3"/>
  <c r="J4276" i="3"/>
  <c r="J8622" i="3"/>
  <c r="J2555" i="3"/>
  <c r="J3820" i="3"/>
  <c r="J13220" i="3"/>
  <c r="J14090" i="3"/>
  <c r="J11735" i="3"/>
  <c r="J2833" i="3"/>
  <c r="J4518" i="3"/>
  <c r="J6514" i="3"/>
  <c r="J8443" i="3"/>
  <c r="J3928" i="3"/>
  <c r="J11954" i="3"/>
  <c r="J1896" i="3"/>
  <c r="J10266" i="3"/>
  <c r="J11256" i="3"/>
  <c r="J2100" i="3"/>
  <c r="J980" i="3"/>
  <c r="J11016" i="3"/>
  <c r="J10299" i="3"/>
  <c r="J2612" i="3"/>
  <c r="J11861" i="3"/>
  <c r="J5653" i="3"/>
  <c r="J3662" i="3"/>
  <c r="J7503" i="3"/>
  <c r="J13443" i="3"/>
  <c r="J13340" i="3"/>
  <c r="J12073" i="3"/>
  <c r="J5505" i="3"/>
  <c r="J9303" i="3"/>
  <c r="J4175" i="3"/>
  <c r="J6564" i="3"/>
  <c r="J4135" i="3"/>
  <c r="J10177" i="3"/>
  <c r="J2801" i="3"/>
  <c r="J2214" i="3"/>
  <c r="J2194" i="3"/>
  <c r="J4843" i="3"/>
  <c r="J1572" i="3"/>
  <c r="J7390" i="3"/>
  <c r="J9589" i="3"/>
  <c r="J8018" i="3"/>
  <c r="J5999" i="3"/>
  <c r="J4885" i="3"/>
  <c r="J6934" i="3"/>
  <c r="J5547" i="3"/>
  <c r="J11130" i="3"/>
  <c r="J1782" i="3"/>
  <c r="J1066" i="3"/>
  <c r="J79" i="3"/>
  <c r="J13670" i="3"/>
  <c r="J4212" i="3"/>
  <c r="J10493" i="3"/>
  <c r="J11899" i="3"/>
  <c r="J9512" i="3"/>
  <c r="J1656" i="3"/>
  <c r="J7526" i="3"/>
  <c r="J10754" i="3"/>
  <c r="J1646" i="3"/>
  <c r="J3327" i="3"/>
  <c r="J4969" i="3"/>
  <c r="J2243" i="3"/>
  <c r="J6928" i="3"/>
  <c r="J9934" i="3"/>
  <c r="J8105" i="3"/>
  <c r="J12354" i="3"/>
  <c r="J6966" i="3"/>
  <c r="J9753" i="3"/>
  <c r="J12376" i="3"/>
  <c r="J1063" i="3"/>
  <c r="J13255" i="3"/>
  <c r="J2320" i="3"/>
  <c r="J458" i="3"/>
  <c r="J11037" i="3"/>
  <c r="J9684" i="3"/>
  <c r="J6531" i="3"/>
  <c r="J9747" i="3"/>
  <c r="J14044" i="3"/>
  <c r="J2041" i="3"/>
  <c r="J12341" i="3"/>
  <c r="J7571" i="3"/>
  <c r="J9" i="3"/>
  <c r="J12241" i="3"/>
  <c r="J5757" i="3"/>
  <c r="J4428" i="3"/>
  <c r="J10186" i="3"/>
  <c r="J8670" i="3"/>
  <c r="J12065" i="3"/>
  <c r="J7194" i="3"/>
  <c r="J4884" i="3"/>
  <c r="J11620" i="3"/>
  <c r="J13310" i="3"/>
  <c r="J10725" i="3"/>
  <c r="J3030" i="3"/>
  <c r="J1042" i="3"/>
  <c r="J10464" i="3"/>
  <c r="J4225" i="3"/>
  <c r="J9020" i="3"/>
  <c r="J973" i="3"/>
  <c r="J4657" i="3"/>
  <c r="J1968" i="3"/>
  <c r="J11396" i="3"/>
  <c r="J6580" i="3"/>
  <c r="J6706" i="3"/>
  <c r="J7350" i="3"/>
  <c r="J491" i="3"/>
  <c r="J395" i="3"/>
  <c r="J3441" i="3"/>
  <c r="J13708" i="3"/>
  <c r="J2321" i="3"/>
  <c r="J4312" i="3"/>
  <c r="J5268" i="3"/>
  <c r="J1329" i="3"/>
  <c r="J9165" i="3"/>
  <c r="J10803" i="3"/>
  <c r="J12669" i="3"/>
  <c r="J5086" i="3"/>
  <c r="J5104" i="3"/>
  <c r="J1133" i="3"/>
  <c r="J836" i="3"/>
  <c r="J7304" i="3"/>
  <c r="J9854" i="3"/>
  <c r="J10411" i="3"/>
  <c r="J14192" i="3"/>
  <c r="J5713" i="3"/>
  <c r="J13552" i="3"/>
  <c r="J4738" i="3"/>
  <c r="J7411" i="3"/>
  <c r="J965" i="3"/>
  <c r="J10208" i="3"/>
  <c r="J4712" i="3"/>
  <c r="J2920" i="3"/>
  <c r="J13441" i="3"/>
  <c r="J11544" i="3"/>
  <c r="J9795" i="3"/>
  <c r="J9807" i="3"/>
  <c r="J13156" i="3"/>
  <c r="J7436" i="3"/>
  <c r="J5910" i="3"/>
  <c r="J6992" i="3"/>
  <c r="J102" i="3"/>
  <c r="J2605" i="3"/>
  <c r="J7844" i="3"/>
  <c r="J10350" i="3"/>
  <c r="J11108" i="3"/>
  <c r="J11898" i="3"/>
  <c r="J9833" i="3"/>
  <c r="J389" i="3"/>
  <c r="J5177" i="3"/>
  <c r="J8183" i="3"/>
  <c r="J11632" i="3"/>
  <c r="J5595" i="3"/>
  <c r="J12710" i="3"/>
  <c r="J7391" i="3"/>
  <c r="J12464" i="3"/>
  <c r="J9476" i="3"/>
  <c r="J10805" i="3"/>
  <c r="J9285" i="3"/>
  <c r="J1169" i="3"/>
  <c r="J6869" i="3"/>
  <c r="J13207" i="3"/>
  <c r="J3114" i="3"/>
  <c r="J10426" i="3"/>
  <c r="J45" i="3"/>
  <c r="J12522" i="3"/>
  <c r="J2730" i="3"/>
  <c r="J11874" i="3"/>
  <c r="J10078" i="3"/>
  <c r="J2159" i="3"/>
  <c r="J10889" i="3"/>
  <c r="J12120" i="3"/>
  <c r="J10431" i="3"/>
  <c r="J5473" i="3"/>
  <c r="J8599" i="3"/>
  <c r="J8079" i="3"/>
  <c r="J3671" i="3"/>
  <c r="J4596" i="3"/>
  <c r="J137" i="3"/>
  <c r="J2093" i="3"/>
  <c r="J12840" i="3"/>
  <c r="J11323" i="3"/>
  <c r="J12413" i="3"/>
  <c r="J3476" i="3"/>
  <c r="J5449" i="3"/>
  <c r="J8801" i="3"/>
  <c r="J8248" i="3"/>
  <c r="J13354" i="3"/>
  <c r="J12110" i="3"/>
  <c r="J2158" i="3"/>
  <c r="J5193" i="3"/>
  <c r="J11676" i="3"/>
  <c r="J12390" i="3"/>
  <c r="J6133" i="3"/>
  <c r="J4586" i="3"/>
  <c r="J6469" i="3"/>
  <c r="J6750" i="3"/>
  <c r="J13522" i="3"/>
  <c r="J12622" i="3"/>
  <c r="J3497" i="3"/>
  <c r="J9831" i="3"/>
  <c r="J11994" i="3"/>
  <c r="J13504" i="3"/>
  <c r="J2177" i="3"/>
  <c r="J6177" i="3"/>
  <c r="J13739" i="3"/>
  <c r="J11223" i="3"/>
  <c r="J1009" i="3"/>
  <c r="J2573" i="3"/>
  <c r="J11245" i="3"/>
  <c r="J12434" i="3"/>
  <c r="J12967" i="3"/>
  <c r="J12277" i="3"/>
  <c r="J12365" i="3"/>
  <c r="J13553" i="3"/>
  <c r="J13923" i="3"/>
  <c r="J12589" i="3"/>
  <c r="J2428" i="3"/>
  <c r="J12087" i="3"/>
  <c r="J12692" i="3"/>
  <c r="J882" i="3"/>
  <c r="J8101" i="3"/>
  <c r="J2505" i="3"/>
  <c r="J9882" i="3"/>
  <c r="J3434" i="3"/>
  <c r="J12894" i="3"/>
  <c r="J5843" i="3"/>
  <c r="J11282" i="3"/>
  <c r="J4072" i="3"/>
  <c r="J5342" i="3"/>
  <c r="J9014" i="3"/>
  <c r="J4922" i="3"/>
  <c r="J5690" i="3"/>
  <c r="J6832" i="3"/>
  <c r="J12827" i="3"/>
  <c r="J8172" i="3"/>
  <c r="J13248" i="3"/>
  <c r="J5628" i="3"/>
  <c r="J12368" i="3"/>
  <c r="J4107" i="3"/>
  <c r="J3428" i="3"/>
  <c r="J14144" i="3"/>
  <c r="J3609" i="3"/>
  <c r="J9219" i="3"/>
  <c r="J5669" i="3"/>
  <c r="J498" i="3"/>
  <c r="J10747" i="3"/>
  <c r="J12402" i="3"/>
  <c r="J12319" i="3"/>
  <c r="J5641" i="3"/>
  <c r="J2017" i="3"/>
  <c r="J7572" i="3"/>
  <c r="J11268" i="3"/>
  <c r="J5923" i="3"/>
  <c r="J2299" i="3"/>
  <c r="J13811" i="3"/>
  <c r="J9523" i="3"/>
  <c r="J13929" i="3"/>
  <c r="J6843" i="3"/>
  <c r="J6551" i="3"/>
  <c r="J6307" i="3"/>
  <c r="J549" i="3"/>
  <c r="J13563" i="3"/>
  <c r="J3658" i="3"/>
  <c r="J4278" i="3"/>
  <c r="J13677" i="3"/>
  <c r="J13807" i="3"/>
  <c r="J9137" i="3"/>
  <c r="J6457" i="3"/>
  <c r="J11093" i="3"/>
  <c r="J3482" i="3"/>
  <c r="J8250" i="3"/>
  <c r="J1110" i="3"/>
  <c r="J7629" i="3"/>
  <c r="J6338" i="3"/>
  <c r="J4747" i="3"/>
  <c r="J7772" i="3"/>
  <c r="J3825" i="3"/>
  <c r="J10856" i="3"/>
  <c r="J2540" i="3"/>
  <c r="J3724" i="3"/>
  <c r="J11950" i="3"/>
  <c r="J9129" i="3"/>
  <c r="J11432" i="3"/>
  <c r="J13556" i="3"/>
  <c r="J2624" i="3"/>
  <c r="J7633" i="3"/>
  <c r="J11204" i="3"/>
  <c r="J5212" i="3"/>
  <c r="J4980" i="3"/>
  <c r="J12972" i="3"/>
  <c r="J8920" i="3"/>
  <c r="J13912" i="3"/>
  <c r="J1193" i="3"/>
  <c r="J9013" i="3"/>
  <c r="J13142" i="3"/>
  <c r="J10763" i="3"/>
  <c r="J12232" i="3"/>
  <c r="J1181" i="3"/>
  <c r="J1848" i="3"/>
  <c r="J5944" i="3"/>
  <c r="J4607" i="3"/>
  <c r="J11847" i="3"/>
  <c r="J3356" i="3"/>
  <c r="J295" i="3"/>
  <c r="J2971" i="3"/>
  <c r="J12659" i="3"/>
  <c r="J13636" i="3"/>
  <c r="J8976" i="3"/>
  <c r="J69" i="3"/>
  <c r="J4895" i="3"/>
  <c r="J4090" i="3"/>
  <c r="J10655" i="3"/>
  <c r="J13883" i="3"/>
  <c r="J11940" i="3"/>
  <c r="J9041" i="3"/>
  <c r="J8263" i="3"/>
  <c r="J7564" i="3"/>
  <c r="J4500" i="3"/>
  <c r="J7498" i="3"/>
  <c r="J2955" i="3"/>
  <c r="J7108" i="3"/>
  <c r="J10099" i="3"/>
  <c r="J5696" i="3"/>
  <c r="J2937" i="3"/>
  <c r="J12478" i="3"/>
  <c r="J7253" i="3"/>
  <c r="J10268" i="3"/>
  <c r="J2483" i="3"/>
  <c r="J8990" i="3"/>
  <c r="J12836" i="3"/>
  <c r="J3012" i="3"/>
  <c r="J7129" i="3"/>
  <c r="J7093" i="3"/>
  <c r="J89" i="3"/>
  <c r="J1391" i="3"/>
  <c r="J9441" i="3"/>
  <c r="J6206" i="3"/>
  <c r="J8356" i="3"/>
  <c r="J3984" i="3"/>
  <c r="J7527" i="3"/>
  <c r="J3005" i="3"/>
  <c r="J4516" i="3"/>
  <c r="J8508" i="3"/>
  <c r="J6042" i="3"/>
  <c r="J13649" i="3"/>
  <c r="J12142" i="3"/>
  <c r="J5539" i="3"/>
  <c r="J1012" i="3"/>
  <c r="J6648" i="3"/>
  <c r="J4254" i="3"/>
  <c r="J11532" i="3"/>
  <c r="J8365" i="3"/>
  <c r="J10977" i="3"/>
  <c r="J5351" i="3"/>
  <c r="J6251" i="3"/>
  <c r="J7291" i="3"/>
  <c r="J9853" i="3"/>
  <c r="J8709" i="3"/>
  <c r="J13190" i="3"/>
  <c r="J11593" i="3"/>
  <c r="J10750" i="3"/>
  <c r="J8854" i="3"/>
  <c r="J13860" i="3"/>
  <c r="J12495" i="3"/>
  <c r="J12726" i="3"/>
  <c r="J6933" i="3"/>
  <c r="J9385" i="3"/>
  <c r="J11848" i="3"/>
  <c r="J9392" i="3"/>
  <c r="J1094" i="3"/>
  <c r="J12075" i="3"/>
  <c r="J11630" i="3"/>
  <c r="J8304" i="3"/>
  <c r="J9238" i="3"/>
  <c r="J10911" i="3"/>
  <c r="J11197" i="3"/>
  <c r="J6707" i="3"/>
  <c r="J1805" i="3"/>
  <c r="J765" i="3"/>
  <c r="J10323" i="3"/>
  <c r="J2667" i="3"/>
  <c r="J10959" i="3"/>
  <c r="J2795" i="3"/>
  <c r="J4892" i="3"/>
  <c r="J7727" i="3"/>
  <c r="J6985" i="3"/>
  <c r="J7762" i="3"/>
  <c r="J11579" i="3"/>
  <c r="J473" i="3"/>
  <c r="J9622" i="3"/>
  <c r="J3253" i="3"/>
  <c r="J10023" i="3"/>
  <c r="J2083" i="3"/>
  <c r="J11607" i="3"/>
  <c r="J7414" i="3"/>
  <c r="J9656" i="3"/>
  <c r="J6142" i="3"/>
  <c r="J9784" i="3"/>
  <c r="J10910" i="3"/>
  <c r="J11651" i="3"/>
  <c r="J8060" i="3"/>
  <c r="J9400" i="3"/>
  <c r="J8497" i="3"/>
  <c r="J1176" i="3"/>
  <c r="J11343" i="3"/>
  <c r="J13254" i="3"/>
  <c r="J7648" i="3"/>
  <c r="J1932" i="3"/>
  <c r="J8702" i="3"/>
  <c r="J1546" i="3"/>
  <c r="J1732" i="3"/>
  <c r="J1125" i="3"/>
  <c r="J11799" i="3"/>
  <c r="J11538" i="3"/>
  <c r="J4849" i="3"/>
  <c r="J8774" i="3"/>
  <c r="J2707" i="3"/>
  <c r="J8907" i="3"/>
  <c r="J9997" i="3"/>
  <c r="J8635" i="3"/>
  <c r="J13836" i="3"/>
  <c r="J3179" i="3"/>
  <c r="J7249" i="3"/>
  <c r="J6466" i="3"/>
  <c r="J201" i="3"/>
  <c r="J808" i="3"/>
  <c r="J1964" i="3"/>
  <c r="J5475" i="3"/>
  <c r="J8142" i="3"/>
  <c r="J8225" i="3"/>
  <c r="J415" i="3"/>
  <c r="J10463" i="3"/>
  <c r="J6480" i="3"/>
  <c r="J8444" i="3"/>
  <c r="J10919" i="3"/>
  <c r="J7845" i="3"/>
  <c r="J9153" i="3"/>
  <c r="J855" i="3"/>
  <c r="J1791" i="3"/>
  <c r="J974" i="3"/>
  <c r="J10647" i="3"/>
  <c r="J12135" i="3"/>
  <c r="J2225" i="3"/>
  <c r="J7667" i="3"/>
  <c r="J9564" i="3"/>
  <c r="J4474" i="3"/>
  <c r="J13685" i="3"/>
  <c r="J9580" i="3"/>
  <c r="J13815" i="3"/>
  <c r="J3246" i="3"/>
  <c r="J3667" i="3"/>
  <c r="J11824" i="3"/>
  <c r="J3358" i="3"/>
  <c r="J884" i="3"/>
  <c r="J387" i="3"/>
  <c r="J7956" i="3"/>
  <c r="J14162" i="3"/>
  <c r="J2559" i="3"/>
  <c r="J9100" i="3"/>
  <c r="J1274" i="3"/>
  <c r="J169" i="3"/>
  <c r="J3679" i="3"/>
  <c r="J583" i="3"/>
  <c r="J12780" i="3"/>
  <c r="J10983" i="3"/>
  <c r="J12511" i="3"/>
  <c r="J2917" i="3"/>
  <c r="J9416" i="3"/>
  <c r="J753" i="3"/>
  <c r="J13805" i="3"/>
  <c r="J9463" i="3"/>
  <c r="J10649" i="3"/>
  <c r="J3276" i="3"/>
  <c r="J5668" i="3"/>
  <c r="J11353" i="3"/>
  <c r="J879" i="3"/>
  <c r="J796" i="3"/>
  <c r="J12235" i="3"/>
  <c r="J8247" i="3"/>
  <c r="J502" i="3"/>
  <c r="J9519" i="3"/>
  <c r="J1501" i="3"/>
  <c r="J4602" i="3"/>
  <c r="J2970" i="3"/>
  <c r="J8853" i="3"/>
  <c r="J13735" i="3"/>
  <c r="J4376" i="3"/>
  <c r="J1382" i="3"/>
  <c r="J12057" i="3"/>
  <c r="J3910" i="3"/>
  <c r="J8389" i="3"/>
  <c r="J5617" i="3"/>
  <c r="J8401" i="3"/>
  <c r="J5809" i="3"/>
  <c r="J12317" i="3"/>
  <c r="J8007" i="3"/>
  <c r="J6577" i="3"/>
  <c r="J7610" i="3"/>
  <c r="J13029" i="3"/>
  <c r="J4549" i="3"/>
  <c r="J11333" i="3"/>
  <c r="J10138" i="3"/>
  <c r="J3844" i="3"/>
  <c r="J11603" i="3"/>
  <c r="J2525" i="3"/>
  <c r="J7808" i="3"/>
  <c r="J6284" i="3"/>
  <c r="J11671" i="3"/>
  <c r="J5555" i="3"/>
  <c r="J223" i="3"/>
  <c r="J6093" i="3"/>
  <c r="J12686" i="3"/>
  <c r="J476" i="3"/>
  <c r="J1796" i="3"/>
  <c r="J2328" i="3"/>
  <c r="J7227" i="3"/>
  <c r="J6110" i="3"/>
  <c r="J14160" i="3"/>
  <c r="J10862" i="3"/>
  <c r="J13889" i="3"/>
  <c r="J9588" i="3"/>
  <c r="J2449" i="3"/>
  <c r="J12074" i="3"/>
  <c r="J5241" i="3"/>
  <c r="J10495" i="3"/>
  <c r="J10964" i="3"/>
  <c r="J3654" i="3"/>
  <c r="J3564" i="3"/>
  <c r="J5317" i="3"/>
  <c r="J12774" i="3"/>
  <c r="J2834" i="3"/>
  <c r="J12658" i="3"/>
  <c r="J5967" i="3"/>
  <c r="J13179" i="3"/>
  <c r="J671" i="3"/>
  <c r="J3314" i="3"/>
  <c r="J950" i="3"/>
  <c r="J9613" i="3"/>
  <c r="J10794" i="3"/>
  <c r="J10359" i="3"/>
  <c r="J599" i="3"/>
  <c r="J4982" i="3"/>
  <c r="J2962" i="3"/>
  <c r="J863" i="3"/>
  <c r="J1429" i="3"/>
  <c r="J5441" i="3"/>
  <c r="J13480" i="3"/>
  <c r="J6491" i="3"/>
  <c r="J9559" i="3"/>
  <c r="J2593" i="3"/>
  <c r="J11914" i="3"/>
  <c r="J3017" i="3"/>
  <c r="J7054" i="3"/>
  <c r="J5778" i="3"/>
  <c r="J3847" i="3"/>
  <c r="J11395" i="3"/>
  <c r="J5425" i="3"/>
  <c r="J4606" i="3"/>
  <c r="J12109" i="3"/>
  <c r="J5467" i="3"/>
  <c r="J5838" i="3"/>
  <c r="J4361" i="3"/>
  <c r="J13851" i="3"/>
  <c r="J3516" i="3"/>
  <c r="J12297" i="3"/>
  <c r="J3932" i="3"/>
  <c r="J12188" i="3"/>
  <c r="J3962" i="3"/>
  <c r="J11866" i="3"/>
  <c r="J7501" i="3"/>
  <c r="J3695" i="3"/>
  <c r="J10604" i="3"/>
  <c r="J11458" i="3"/>
  <c r="J13150" i="3"/>
  <c r="J3072" i="3"/>
  <c r="J13737" i="3"/>
  <c r="J2042" i="3"/>
  <c r="J3444" i="3"/>
  <c r="J10691" i="3"/>
  <c r="J4981" i="3"/>
  <c r="J3633" i="3"/>
  <c r="J2526" i="3"/>
  <c r="J5107" i="3"/>
  <c r="J9775" i="3"/>
  <c r="J5352" i="3"/>
  <c r="J8009" i="3"/>
  <c r="J5181" i="3"/>
  <c r="J10420" i="3"/>
  <c r="J1804" i="3"/>
  <c r="J2386" i="3"/>
  <c r="J4715" i="3"/>
  <c r="J13948" i="3"/>
  <c r="J2976" i="3"/>
  <c r="J12959" i="3"/>
  <c r="J4654" i="3"/>
  <c r="J3084" i="3"/>
  <c r="J12326" i="3"/>
  <c r="J3298" i="3"/>
  <c r="J3117" i="3"/>
  <c r="J3674" i="3"/>
  <c r="J10333" i="3"/>
  <c r="J8830" i="3"/>
  <c r="J1553" i="3"/>
  <c r="J12410" i="3"/>
  <c r="J8810" i="3"/>
  <c r="J9534" i="3"/>
  <c r="J7188" i="3"/>
  <c r="J9341" i="3"/>
  <c r="J9453" i="3"/>
  <c r="J1843" i="3"/>
  <c r="J13551" i="3"/>
  <c r="J6635" i="3"/>
  <c r="J12219" i="3"/>
  <c r="J1926" i="3"/>
  <c r="J598" i="3"/>
  <c r="J14169" i="3"/>
  <c r="J4207" i="3"/>
  <c r="J12754" i="3"/>
  <c r="J11956" i="3"/>
  <c r="J9721" i="3"/>
  <c r="J2282" i="3"/>
  <c r="J7853" i="3"/>
  <c r="J3717" i="3"/>
  <c r="J9646" i="3"/>
  <c r="J3901" i="3"/>
  <c r="J1476" i="3"/>
  <c r="J9003" i="3"/>
  <c r="J7460" i="3"/>
  <c r="J8724" i="3"/>
  <c r="J2741" i="3"/>
  <c r="J4274" i="3"/>
  <c r="J9475" i="3"/>
  <c r="J7276" i="3"/>
  <c r="J4777" i="3"/>
  <c r="J1538" i="3"/>
  <c r="J9690" i="3"/>
  <c r="J6154" i="3"/>
  <c r="J6122" i="3"/>
  <c r="J2992" i="3"/>
  <c r="J14034" i="3"/>
  <c r="J8977" i="3"/>
  <c r="J2092" i="3"/>
  <c r="J2107" i="3"/>
  <c r="J7792" i="3"/>
  <c r="J13727" i="3"/>
  <c r="J2070" i="3"/>
  <c r="J2216" i="3"/>
  <c r="J1744" i="3"/>
  <c r="J13625" i="3"/>
  <c r="J10154" i="3"/>
  <c r="J5004" i="3"/>
  <c r="J2895" i="3"/>
  <c r="J7926" i="3"/>
  <c r="J11766" i="3"/>
  <c r="J8825" i="3"/>
  <c r="J5874" i="3"/>
  <c r="J1142" i="3"/>
  <c r="J11024" i="3"/>
  <c r="J12271" i="3"/>
  <c r="J5096" i="3"/>
  <c r="J9790" i="3"/>
  <c r="J6016" i="3"/>
  <c r="J3891" i="3"/>
  <c r="J13119" i="3"/>
  <c r="J8161" i="3"/>
  <c r="J4871" i="3"/>
  <c r="J4200" i="3"/>
  <c r="J6363" i="3"/>
  <c r="J14193" i="3"/>
  <c r="J4052" i="3"/>
  <c r="J8596" i="3"/>
  <c r="J6601" i="3"/>
  <c r="J8144" i="3"/>
  <c r="J2251" i="3"/>
  <c r="J10773" i="3"/>
  <c r="J8121" i="3"/>
  <c r="J4096" i="3"/>
  <c r="J6844" i="3"/>
  <c r="J4324" i="3"/>
  <c r="J8459" i="3"/>
  <c r="J10389" i="3"/>
  <c r="J7981" i="3"/>
  <c r="J12151" i="3"/>
  <c r="J10864" i="3"/>
  <c r="J7804" i="3"/>
  <c r="J2928" i="3"/>
  <c r="J2847" i="3"/>
  <c r="J9832" i="3"/>
  <c r="J10900" i="3"/>
  <c r="J5172" i="3"/>
  <c r="J6871" i="3"/>
  <c r="J3673" i="3"/>
  <c r="J1921" i="3"/>
  <c r="J13666" i="3"/>
  <c r="J9728" i="3"/>
  <c r="J7624" i="3"/>
  <c r="J4172" i="3"/>
  <c r="J3726" i="3"/>
  <c r="J12130" i="3"/>
  <c r="J9437" i="3"/>
  <c r="J12041" i="3"/>
  <c r="J12391" i="3"/>
  <c r="J11507" i="3"/>
  <c r="J8890" i="3"/>
  <c r="J10158" i="3"/>
  <c r="J8010" i="3"/>
  <c r="J3579" i="3"/>
  <c r="J1789" i="3"/>
  <c r="J1997" i="3"/>
  <c r="J9783" i="3"/>
  <c r="J5423" i="3"/>
  <c r="J13005" i="3"/>
  <c r="J5203" i="3"/>
  <c r="J7354" i="3"/>
  <c r="J3645" i="3"/>
  <c r="J4159" i="3"/>
  <c r="J7897" i="3"/>
  <c r="J6809" i="3"/>
  <c r="J13217" i="3"/>
  <c r="J9466" i="3"/>
  <c r="J12485" i="3"/>
  <c r="J11173" i="3"/>
  <c r="J12484" i="3"/>
  <c r="J5663" i="3"/>
  <c r="J2839" i="3"/>
  <c r="J1127" i="3"/>
  <c r="J5074" i="3"/>
  <c r="J5961" i="3"/>
  <c r="J10364" i="3"/>
  <c r="J3829" i="3"/>
  <c r="J5169" i="3"/>
  <c r="J6465" i="3"/>
  <c r="J5485" i="3"/>
  <c r="J3290" i="3"/>
  <c r="J3353" i="3"/>
  <c r="J4974" i="3"/>
  <c r="J6840" i="3"/>
  <c r="J2006" i="3"/>
  <c r="J11576" i="3"/>
  <c r="J6285" i="3"/>
  <c r="J1658" i="3"/>
  <c r="J11859" i="3"/>
  <c r="J4118" i="3"/>
  <c r="J11044" i="3"/>
  <c r="J3914" i="3"/>
  <c r="J3348" i="3"/>
  <c r="J13175" i="3"/>
  <c r="J10661" i="3"/>
  <c r="J5428" i="3"/>
  <c r="J8759" i="3"/>
  <c r="J12171" i="3"/>
  <c r="J8052" i="3"/>
  <c r="J9951" i="3"/>
  <c r="J13135" i="3"/>
  <c r="J3261" i="3"/>
  <c r="J13957" i="3"/>
  <c r="J4153" i="3"/>
  <c r="J7400" i="3"/>
  <c r="J7429" i="3"/>
  <c r="J12048" i="3"/>
  <c r="J13457" i="3"/>
  <c r="J4568" i="3"/>
  <c r="J12775" i="3"/>
  <c r="J5584" i="3"/>
  <c r="J11547" i="3"/>
  <c r="J6650" i="3"/>
  <c r="J5108" i="3"/>
  <c r="J3273" i="3"/>
  <c r="J10192" i="3"/>
  <c r="J5002" i="3"/>
  <c r="J8502" i="3"/>
  <c r="J300" i="3"/>
  <c r="J6291" i="3"/>
  <c r="J1836" i="3"/>
  <c r="J8432" i="3"/>
  <c r="J1233" i="3"/>
  <c r="J3477" i="3"/>
  <c r="J1201" i="3"/>
  <c r="J5368" i="3"/>
  <c r="J11673" i="3"/>
  <c r="J11483" i="3"/>
  <c r="J964" i="3"/>
  <c r="J4842" i="3"/>
  <c r="J6250" i="3"/>
  <c r="J3407" i="3"/>
  <c r="J4241" i="3"/>
  <c r="J7179" i="3"/>
  <c r="J6700" i="3"/>
  <c r="J147" i="3"/>
  <c r="J4245" i="3"/>
  <c r="J8834" i="3"/>
  <c r="J7389" i="3"/>
  <c r="J4852" i="3"/>
  <c r="J14173" i="3"/>
  <c r="J2806" i="3"/>
  <c r="J12855" i="3"/>
  <c r="J361" i="3"/>
  <c r="J13097" i="3"/>
  <c r="J12961" i="3"/>
  <c r="J2871" i="3"/>
  <c r="J12704" i="3"/>
  <c r="J6280" i="3"/>
  <c r="J7541" i="3"/>
  <c r="J8518" i="3"/>
  <c r="J5052" i="3"/>
  <c r="J6963" i="3"/>
  <c r="J275" i="3"/>
  <c r="J2442" i="3"/>
  <c r="J1401" i="3"/>
  <c r="J3975" i="3"/>
  <c r="J852" i="3"/>
  <c r="J5770" i="3"/>
  <c r="J8563" i="3"/>
  <c r="J1112" i="3"/>
  <c r="J1079" i="3"/>
  <c r="J1432" i="3"/>
  <c r="J8179" i="3"/>
  <c r="J1409" i="3"/>
  <c r="J12640" i="3"/>
  <c r="J1114" i="3"/>
  <c r="J10843" i="3"/>
  <c r="J7246" i="3"/>
  <c r="J6375" i="3"/>
  <c r="J13209" i="3"/>
  <c r="J276" i="3"/>
  <c r="J6420" i="3"/>
  <c r="J6761" i="3"/>
  <c r="J7793" i="3"/>
  <c r="J196" i="3"/>
  <c r="J9186" i="3"/>
  <c r="J186" i="3"/>
  <c r="J3302" i="3"/>
  <c r="J10767" i="3"/>
  <c r="J10178" i="3"/>
  <c r="J2136" i="3"/>
  <c r="J12193" i="3"/>
  <c r="J8501" i="3"/>
  <c r="J384" i="3"/>
  <c r="J10506" i="3"/>
  <c r="J13876" i="3"/>
  <c r="J9177" i="3"/>
  <c r="J5774" i="3"/>
  <c r="J6458" i="3"/>
  <c r="J11090" i="3"/>
  <c r="J5330" i="3"/>
  <c r="J9810" i="3"/>
  <c r="J1922" i="3"/>
  <c r="J165" i="3"/>
  <c r="J10738" i="3"/>
  <c r="J11254" i="3"/>
  <c r="J3502" i="3"/>
  <c r="J5345" i="3"/>
  <c r="J2200" i="3"/>
  <c r="J5309" i="3"/>
  <c r="J9829" i="3"/>
  <c r="J4681" i="3"/>
  <c r="J457" i="3"/>
  <c r="J10296" i="3"/>
  <c r="J12112" i="3"/>
  <c r="J7872" i="3"/>
  <c r="J5267" i="3"/>
  <c r="J5744" i="3"/>
  <c r="J5486" i="3"/>
  <c r="J8503" i="3"/>
  <c r="J4831" i="3"/>
  <c r="J12535" i="3"/>
  <c r="J3475" i="3"/>
  <c r="J4311" i="3"/>
  <c r="J2665" i="3"/>
  <c r="J7356" i="3"/>
  <c r="J10563" i="3"/>
  <c r="J620" i="3"/>
  <c r="J13985" i="3"/>
  <c r="J13215" i="3"/>
  <c r="J7963" i="3"/>
  <c r="J7123" i="3"/>
  <c r="J503" i="3"/>
  <c r="J8683" i="3"/>
  <c r="J7117" i="3"/>
  <c r="J3013" i="3"/>
  <c r="J4181" i="3"/>
  <c r="J4970" i="3"/>
  <c r="J5497" i="3"/>
  <c r="J8246" i="3"/>
  <c r="J12007" i="3"/>
  <c r="J11010" i="3"/>
  <c r="J1450" i="3"/>
  <c r="J13083" i="3"/>
  <c r="J6212" i="3"/>
  <c r="J1039" i="3"/>
  <c r="J1247" i="3"/>
  <c r="J13233" i="3"/>
  <c r="J9999" i="3"/>
  <c r="J7860" i="3"/>
  <c r="J3500" i="3"/>
  <c r="J8523" i="3"/>
  <c r="J2968" i="3"/>
  <c r="J3518" i="3"/>
  <c r="J8805" i="3"/>
  <c r="J4901" i="3"/>
  <c r="J3538" i="3"/>
  <c r="J7995" i="3"/>
  <c r="J2727" i="3"/>
  <c r="J1828" i="3"/>
  <c r="J4613" i="3"/>
  <c r="J13250" i="3"/>
  <c r="J4826" i="3"/>
  <c r="J8534" i="3"/>
  <c r="J8904" i="3"/>
  <c r="J9554" i="3"/>
  <c r="J13673" i="3"/>
  <c r="J1826" i="3"/>
  <c r="J2189" i="3"/>
  <c r="J6870" i="3"/>
  <c r="J10829" i="3"/>
  <c r="J2712" i="3"/>
  <c r="J8231" i="3"/>
  <c r="J4737" i="3"/>
  <c r="J6445" i="3"/>
  <c r="J11910" i="3"/>
  <c r="J13597" i="3"/>
  <c r="J9002" i="3"/>
  <c r="J8566" i="3"/>
  <c r="J12541" i="3"/>
  <c r="J958" i="3"/>
  <c r="J1999" i="3"/>
  <c r="J4793" i="3"/>
  <c r="J7821" i="3"/>
  <c r="J7340" i="3"/>
  <c r="J4165" i="3"/>
  <c r="J8100" i="3"/>
  <c r="J9467" i="3"/>
  <c r="J9406" i="3"/>
  <c r="J2168" i="3"/>
  <c r="J12166" i="3"/>
  <c r="J4618" i="3"/>
  <c r="J11418" i="3"/>
  <c r="J12677" i="3"/>
  <c r="J13010" i="3"/>
  <c r="J11122" i="3"/>
  <c r="J1034" i="3"/>
  <c r="J7887" i="3"/>
  <c r="J10121" i="3"/>
  <c r="J9216" i="3"/>
  <c r="J7847" i="3"/>
  <c r="J8354" i="3"/>
  <c r="J1320" i="3"/>
  <c r="J697" i="3"/>
  <c r="J10235" i="3"/>
  <c r="J8766" i="3"/>
  <c r="J636" i="3"/>
  <c r="J2360" i="3"/>
  <c r="J8775" i="3"/>
  <c r="J5371" i="3"/>
  <c r="J7497" i="3"/>
  <c r="J705" i="3"/>
  <c r="J6951" i="3"/>
  <c r="J8095" i="3"/>
  <c r="J8964" i="3"/>
  <c r="J7907" i="3"/>
  <c r="J7112" i="3"/>
  <c r="J13205" i="3"/>
  <c r="J1199" i="3"/>
  <c r="J4449" i="3"/>
  <c r="J7368" i="3"/>
  <c r="J550" i="3"/>
  <c r="J7557" i="3"/>
  <c r="J7486" i="3"/>
  <c r="J5592" i="3"/>
  <c r="J3567" i="3"/>
  <c r="J10348" i="3"/>
  <c r="J9745" i="3"/>
  <c r="J5850" i="3"/>
  <c r="J2451" i="3"/>
  <c r="J12476" i="3"/>
  <c r="J6632" i="3"/>
  <c r="J13734" i="3"/>
  <c r="J10375" i="3"/>
  <c r="J4678" i="3"/>
  <c r="J3198" i="3"/>
  <c r="J13322" i="3"/>
  <c r="J8021" i="3"/>
  <c r="J13661" i="3"/>
  <c r="J3471" i="3"/>
  <c r="J3299" i="3"/>
  <c r="J11430" i="3"/>
  <c r="J10712" i="3"/>
  <c r="J11783" i="3"/>
  <c r="J10593" i="3"/>
  <c r="J5875" i="3"/>
  <c r="J10674" i="3"/>
  <c r="J12733" i="3"/>
  <c r="J14074" i="3"/>
  <c r="J9161" i="3"/>
  <c r="J7041" i="3"/>
  <c r="J1640" i="3"/>
  <c r="J11199" i="3"/>
  <c r="J9010" i="3"/>
  <c r="J1591" i="3"/>
  <c r="J7725" i="3"/>
  <c r="J12708" i="3"/>
  <c r="J239" i="3"/>
  <c r="J12463" i="3"/>
  <c r="J560" i="3"/>
  <c r="J2700" i="3"/>
  <c r="J7485" i="3"/>
  <c r="J3958" i="3"/>
  <c r="J12209" i="3"/>
  <c r="J6980" i="3"/>
  <c r="J7838" i="3"/>
  <c r="J2007" i="3"/>
  <c r="J3831" i="3"/>
  <c r="J14003" i="3"/>
  <c r="J9206" i="3"/>
  <c r="J3237" i="3"/>
  <c r="J8164" i="3"/>
  <c r="J1033" i="3"/>
  <c r="J6229" i="3"/>
  <c r="J7884" i="3"/>
  <c r="J8900" i="3"/>
  <c r="J5863" i="3"/>
  <c r="J2591" i="3"/>
  <c r="J10717" i="3"/>
  <c r="J3505" i="3"/>
  <c r="J523" i="3"/>
  <c r="J10460" i="3"/>
  <c r="J6394" i="3"/>
  <c r="J9068" i="3"/>
  <c r="J14150" i="3"/>
  <c r="J1531" i="3"/>
  <c r="J10352" i="3"/>
  <c r="J8270" i="3"/>
  <c r="J5631" i="3"/>
  <c r="J10999" i="3"/>
  <c r="J5620" i="3"/>
  <c r="J4242" i="3"/>
  <c r="J6468" i="3"/>
  <c r="J12315" i="3"/>
  <c r="J10755" i="3"/>
  <c r="J10471" i="3"/>
  <c r="J8152" i="3"/>
  <c r="J8408" i="3"/>
  <c r="J1218" i="3"/>
  <c r="J979" i="3"/>
  <c r="J6351" i="3"/>
  <c r="J1483" i="3"/>
  <c r="J13724" i="3"/>
  <c r="J6041" i="3"/>
  <c r="J1969" i="3"/>
  <c r="J10024" i="3"/>
  <c r="J13740" i="3"/>
  <c r="J10054" i="3"/>
  <c r="J7336" i="3"/>
  <c r="J3277" i="3"/>
  <c r="J10248" i="3"/>
  <c r="J14179" i="3"/>
  <c r="J10160" i="3"/>
  <c r="J11626" i="3"/>
  <c r="J13546" i="3"/>
  <c r="J5611" i="3"/>
  <c r="J12548" i="3"/>
  <c r="J2642" i="3"/>
  <c r="J4257" i="3"/>
  <c r="J9394" i="3"/>
  <c r="J8607" i="3"/>
  <c r="J9379" i="3"/>
  <c r="J7822" i="3"/>
  <c r="J13994" i="3"/>
  <c r="J7277" i="3"/>
  <c r="J1956" i="3"/>
  <c r="J6812" i="3"/>
  <c r="J7525" i="3"/>
  <c r="J11616" i="3"/>
  <c r="J7975" i="3"/>
  <c r="J6816" i="3"/>
  <c r="J13539" i="3"/>
  <c r="J13490" i="3"/>
  <c r="J13772" i="3"/>
  <c r="J8944" i="3"/>
  <c r="J2061" i="3"/>
  <c r="J11992" i="3"/>
  <c r="J7221" i="3"/>
  <c r="J3487" i="3"/>
  <c r="J10923" i="3"/>
  <c r="J3745" i="3"/>
  <c r="J9455" i="3"/>
  <c r="J5755" i="3"/>
  <c r="J9809" i="3"/>
  <c r="J8652" i="3"/>
  <c r="J4020" i="3"/>
  <c r="J1913" i="3"/>
  <c r="J13518" i="3"/>
  <c r="J4123" i="3"/>
  <c r="J10707" i="3"/>
  <c r="J5176" i="3"/>
  <c r="J7056" i="3"/>
  <c r="J14100" i="3"/>
  <c r="J10378" i="3"/>
  <c r="J12378" i="3"/>
  <c r="J1260" i="3"/>
  <c r="J2171" i="3"/>
  <c r="J6090" i="3"/>
  <c r="J10387" i="3"/>
  <c r="J2277" i="3"/>
  <c r="J8874" i="3"/>
  <c r="J13599" i="3"/>
  <c r="J12276" i="3"/>
  <c r="J3330" i="3"/>
  <c r="J6886" i="3"/>
  <c r="J9654" i="3"/>
  <c r="J11970" i="3"/>
  <c r="J10894" i="3"/>
  <c r="J5948" i="3"/>
  <c r="J7833" i="3"/>
  <c r="J5218" i="3"/>
  <c r="J7017" i="3"/>
  <c r="J2005" i="3"/>
  <c r="J9328" i="3"/>
  <c r="J13575" i="3"/>
  <c r="J7214" i="3"/>
  <c r="J5346" i="3"/>
  <c r="J6645" i="3"/>
  <c r="J2527" i="3"/>
  <c r="J10906" i="3"/>
  <c r="J5454" i="3"/>
  <c r="J7928" i="3"/>
  <c r="J7598" i="3"/>
  <c r="J9605" i="3"/>
  <c r="J6202" i="3"/>
  <c r="J5265" i="3"/>
  <c r="J7609" i="3"/>
  <c r="J13362" i="3"/>
  <c r="J7282" i="3"/>
  <c r="J11105" i="3"/>
  <c r="J9134" i="3"/>
  <c r="J8378" i="3"/>
  <c r="J9827" i="3"/>
  <c r="J2761" i="3"/>
  <c r="J5009" i="3"/>
  <c r="J9194" i="3"/>
  <c r="J11471" i="3"/>
  <c r="J10279" i="3"/>
  <c r="J9524" i="3"/>
  <c r="J12448" i="3"/>
  <c r="J8713" i="3"/>
  <c r="J901" i="3"/>
  <c r="J12052" i="3"/>
  <c r="J934" i="3"/>
  <c r="J4494" i="3"/>
  <c r="J5477" i="3"/>
  <c r="J3948" i="3"/>
  <c r="J10310" i="3"/>
  <c r="J11980" i="3"/>
  <c r="J10198" i="3"/>
  <c r="J481" i="3"/>
  <c r="J13132" i="3"/>
  <c r="J3874" i="3"/>
  <c r="J11179" i="3"/>
  <c r="J7235" i="3"/>
  <c r="J8427" i="3"/>
  <c r="J8543" i="3"/>
  <c r="J13222" i="3"/>
  <c r="J5442" i="3"/>
  <c r="J2030" i="3"/>
  <c r="J9801" i="3"/>
  <c r="J7704" i="3"/>
  <c r="J8877" i="3"/>
  <c r="J1823" i="3"/>
  <c r="J2402" i="3"/>
  <c r="J2368" i="3"/>
  <c r="J8062" i="3"/>
  <c r="J8613" i="3"/>
  <c r="J4898" i="3"/>
  <c r="J12243" i="3"/>
  <c r="J10176" i="3"/>
  <c r="J13464" i="3"/>
  <c r="J2875" i="3"/>
  <c r="J6541" i="3"/>
  <c r="J5238" i="3"/>
  <c r="J10850" i="3"/>
  <c r="J13621" i="3"/>
  <c r="J7365" i="3"/>
  <c r="J6286" i="3"/>
  <c r="J9007" i="3"/>
  <c r="J6308" i="3"/>
  <c r="J4221" i="3"/>
  <c r="J9479" i="3"/>
  <c r="J6333" i="3"/>
  <c r="J2482" i="3"/>
  <c r="J8867" i="3"/>
  <c r="J1258" i="3"/>
  <c r="J13269" i="3"/>
  <c r="J1762" i="3"/>
  <c r="J611" i="3"/>
  <c r="J1368" i="3"/>
  <c r="J5051" i="3"/>
  <c r="J4824" i="3"/>
  <c r="J2127" i="3"/>
  <c r="J2606" i="3"/>
  <c r="J666" i="3"/>
  <c r="J4946" i="3"/>
  <c r="J1787" i="3"/>
  <c r="J5091" i="3"/>
  <c r="J10587" i="3"/>
  <c r="J13711" i="3"/>
  <c r="J4992" i="3"/>
  <c r="J12837" i="3"/>
  <c r="J4534" i="3"/>
  <c r="J1588" i="3"/>
  <c r="J12867" i="3"/>
  <c r="J4770" i="3"/>
  <c r="J1606" i="3"/>
  <c r="J14054" i="3"/>
  <c r="J8132" i="3"/>
  <c r="J2469" i="3"/>
  <c r="J5071" i="3"/>
  <c r="J12227" i="3"/>
  <c r="J1160" i="3"/>
  <c r="J5787" i="3"/>
  <c r="J11297" i="3"/>
  <c r="J12040" i="3"/>
  <c r="J11718" i="3"/>
  <c r="J13240" i="3"/>
  <c r="J5618" i="3"/>
  <c r="J8829" i="3"/>
  <c r="J4193" i="3"/>
  <c r="J12129" i="3"/>
  <c r="J9445" i="3"/>
  <c r="J4744" i="3"/>
  <c r="J7613" i="3"/>
  <c r="J11853" i="3"/>
  <c r="J844" i="3"/>
  <c r="J4038" i="3"/>
  <c r="J10294" i="3"/>
  <c r="J9360" i="3"/>
  <c r="J696" i="3"/>
  <c r="J4189" i="3"/>
  <c r="J3686" i="3"/>
  <c r="J1905" i="3"/>
  <c r="J80" i="3"/>
  <c r="J5173" i="3"/>
  <c r="J6425" i="3"/>
  <c r="J1850" i="3"/>
  <c r="J42" i="3"/>
  <c r="J4036" i="3"/>
  <c r="J8411" i="3"/>
  <c r="J13771" i="3"/>
  <c r="J12781" i="3"/>
  <c r="J13519" i="3"/>
  <c r="J7307" i="3"/>
  <c r="J769" i="3"/>
  <c r="J347" i="3"/>
  <c r="J5988" i="3"/>
  <c r="J4066" i="3"/>
  <c r="J470" i="3"/>
  <c r="J13413" i="3"/>
  <c r="J2828" i="3"/>
  <c r="J1910" i="3"/>
  <c r="J12911" i="3"/>
  <c r="J12753" i="3"/>
  <c r="J1206" i="3"/>
  <c r="J427" i="3"/>
  <c r="J13241" i="3"/>
  <c r="J2429" i="3"/>
  <c r="J10841" i="3"/>
  <c r="J7011" i="3"/>
  <c r="J5109" i="3"/>
  <c r="J3388" i="3"/>
  <c r="J8634" i="3"/>
  <c r="J3483" i="3"/>
  <c r="J4839" i="3"/>
  <c r="J493" i="3"/>
  <c r="J9121" i="3"/>
  <c r="J4249" i="3"/>
  <c r="J9578" i="3"/>
  <c r="J13794" i="3"/>
  <c r="J10005" i="3"/>
  <c r="J3929" i="3"/>
  <c r="J11124" i="3"/>
  <c r="J2536" i="3"/>
  <c r="J12527" i="3"/>
  <c r="J7596" i="3"/>
  <c r="J11456" i="3"/>
  <c r="J11151" i="3"/>
  <c r="J4354" i="3"/>
  <c r="J914" i="3"/>
  <c r="J10916" i="3"/>
  <c r="J11082" i="3"/>
  <c r="J2309" i="3"/>
  <c r="J11755" i="3"/>
  <c r="J12085" i="3"/>
  <c r="J24" i="3"/>
  <c r="J13977" i="3"/>
  <c r="J12170" i="3"/>
  <c r="J4351" i="3"/>
  <c r="J7886" i="3"/>
  <c r="J6105" i="3"/>
  <c r="J7378" i="3"/>
  <c r="J159" i="3"/>
  <c r="J9359" i="3"/>
  <c r="J9591" i="3"/>
  <c r="J6021" i="3"/>
  <c r="J6352" i="3"/>
  <c r="J3733" i="3"/>
  <c r="J6044" i="3"/>
  <c r="J3668" i="3"/>
  <c r="J2085" i="3"/>
  <c r="J9868" i="3"/>
  <c r="J12903" i="3"/>
  <c r="J10871" i="3"/>
  <c r="J13318" i="3"/>
  <c r="J12089" i="3"/>
  <c r="J3511" i="3"/>
  <c r="J46" i="3"/>
  <c r="J9235" i="3"/>
  <c r="J7401" i="3"/>
  <c r="J7646" i="3"/>
  <c r="J7268" i="3"/>
  <c r="J2734" i="3"/>
  <c r="J451" i="3"/>
  <c r="J266" i="3"/>
  <c r="J1363" i="3"/>
  <c r="J7419" i="3"/>
  <c r="J6402" i="3"/>
  <c r="J7285" i="3"/>
  <c r="J4929" i="3"/>
  <c r="J747" i="3"/>
  <c r="J6463" i="3"/>
  <c r="J4653" i="3"/>
  <c r="J10063" i="3"/>
  <c r="J2153" i="3"/>
  <c r="J2212" i="3"/>
  <c r="J78" i="3"/>
  <c r="J3964" i="3"/>
  <c r="J3599" i="3"/>
  <c r="J3201" i="3"/>
  <c r="J1269" i="3"/>
  <c r="J2519" i="3"/>
  <c r="J13951" i="3"/>
  <c r="J423" i="3"/>
  <c r="J6875" i="3"/>
  <c r="J14067" i="3"/>
  <c r="J819" i="3"/>
  <c r="J8037" i="3"/>
  <c r="J9748" i="3"/>
  <c r="J5236" i="3"/>
  <c r="J1522" i="3"/>
  <c r="J13592" i="3"/>
  <c r="J8488" i="3"/>
  <c r="J7939" i="3"/>
  <c r="J11884" i="3"/>
  <c r="J11209" i="3"/>
  <c r="J920" i="3"/>
  <c r="J10541" i="3"/>
  <c r="J13104" i="3"/>
  <c r="J8555" i="3"/>
  <c r="J10171" i="3"/>
  <c r="J2852" i="3"/>
  <c r="J3131" i="3"/>
  <c r="J2644" i="3"/>
  <c r="J4005" i="3"/>
  <c r="J3265" i="3"/>
  <c r="J3337" i="3"/>
  <c r="J8876" i="3"/>
  <c r="J9851" i="3"/>
  <c r="J8791" i="3"/>
  <c r="J11329" i="3"/>
  <c r="J1831" i="3"/>
  <c r="J13282" i="3"/>
  <c r="J10868" i="3"/>
  <c r="J2104" i="3"/>
  <c r="J12529" i="3"/>
  <c r="J500" i="3"/>
  <c r="J6015" i="3"/>
  <c r="J5720" i="3"/>
  <c r="J4233" i="3"/>
  <c r="J1300" i="3"/>
  <c r="J2780" i="3"/>
  <c r="J6918" i="3"/>
  <c r="J12917" i="3"/>
  <c r="J12740" i="3"/>
  <c r="J4255" i="3"/>
  <c r="J10816" i="3"/>
  <c r="J6860" i="3"/>
  <c r="J3411" i="3"/>
  <c r="J7765" i="3"/>
  <c r="J832" i="3"/>
  <c r="J12421" i="3"/>
  <c r="J2356" i="3"/>
  <c r="J12134" i="3"/>
  <c r="J12136" i="3"/>
  <c r="J13719" i="3"/>
  <c r="J12901" i="3"/>
  <c r="J7739" i="3"/>
  <c r="J6461" i="3"/>
  <c r="J10642" i="3"/>
  <c r="J8439" i="3"/>
  <c r="J14137" i="3"/>
  <c r="J10664" i="3"/>
  <c r="J2190" i="3"/>
  <c r="J897" i="3"/>
  <c r="J1552" i="3"/>
  <c r="J12978" i="3"/>
  <c r="J12429" i="3"/>
  <c r="J4644" i="3"/>
  <c r="J8308" i="3"/>
  <c r="J7322" i="3"/>
  <c r="J5867" i="3"/>
  <c r="J4513" i="3"/>
  <c r="J3083" i="3"/>
  <c r="J8271" i="3"/>
  <c r="J12750" i="3"/>
  <c r="J8352" i="3"/>
  <c r="J14055" i="3"/>
  <c r="J8630" i="3"/>
  <c r="J14158" i="3"/>
  <c r="J2512" i="3"/>
  <c r="J12789" i="3"/>
  <c r="J5603" i="3"/>
  <c r="J11650" i="3"/>
  <c r="J4717" i="3"/>
  <c r="J1860" i="3"/>
  <c r="J10523" i="3"/>
  <c r="J10484" i="3"/>
  <c r="J1056" i="3"/>
  <c r="J2643" i="3"/>
  <c r="J12304" i="3"/>
  <c r="J1981" i="3"/>
  <c r="J12872" i="3"/>
  <c r="J10118" i="3"/>
  <c r="J3440" i="3"/>
  <c r="J2984" i="3"/>
  <c r="J9074" i="3"/>
  <c r="J11649" i="3"/>
  <c r="J12518" i="3"/>
  <c r="J10960" i="3"/>
  <c r="J2126" i="3"/>
  <c r="J9773" i="3"/>
  <c r="J10246" i="3"/>
  <c r="J6117" i="3"/>
  <c r="J263" i="3"/>
  <c r="J5039" i="3"/>
  <c r="J3297" i="3"/>
  <c r="J9222" i="3"/>
  <c r="J6961" i="3"/>
  <c r="J4476" i="3"/>
  <c r="J9781" i="3"/>
  <c r="J5743" i="3"/>
  <c r="J7102" i="3"/>
  <c r="J1002" i="3"/>
  <c r="J1727" i="3"/>
  <c r="J5434" i="3"/>
  <c r="J12908" i="3"/>
  <c r="J5072" i="3"/>
  <c r="J1375" i="3"/>
  <c r="J9695" i="3"/>
  <c r="J9082" i="3"/>
  <c r="J7841" i="3"/>
  <c r="J9330" i="3"/>
  <c r="J12301" i="3"/>
  <c r="J11058" i="3"/>
  <c r="J9196" i="3"/>
  <c r="J4510" i="3"/>
  <c r="J4652" i="3"/>
  <c r="J13013" i="3"/>
  <c r="J12620" i="3"/>
  <c r="J10331" i="3"/>
  <c r="J3833" i="3"/>
  <c r="J2379" i="3"/>
  <c r="J5796" i="3"/>
  <c r="J13170" i="3"/>
  <c r="J7182" i="3"/>
  <c r="J7490" i="3"/>
  <c r="J11872" i="3"/>
  <c r="J4313" i="3"/>
  <c r="J9843" i="3"/>
  <c r="J166" i="3"/>
  <c r="J4025" i="3"/>
  <c r="J4424" i="3"/>
  <c r="J5964" i="3"/>
  <c r="J6444" i="3"/>
  <c r="J7113" i="3"/>
  <c r="J10582" i="3"/>
  <c r="J6391" i="3"/>
  <c r="J5447" i="3"/>
  <c r="J10653" i="3"/>
  <c r="J5274" i="3"/>
  <c r="J12591" i="3"/>
  <c r="J2108" i="3"/>
  <c r="J9541" i="3"/>
  <c r="J125" i="3"/>
  <c r="J1183" i="3"/>
  <c r="J1295" i="3"/>
  <c r="J13974" i="3"/>
  <c r="J9329" i="3"/>
  <c r="J1265" i="3"/>
  <c r="J12854" i="3"/>
  <c r="J8223" i="3"/>
  <c r="J1297" i="3"/>
  <c r="J2694" i="3"/>
  <c r="J10037" i="3"/>
  <c r="J6172" i="3"/>
  <c r="J10948" i="3"/>
  <c r="J10686" i="3"/>
  <c r="J4589" i="3"/>
  <c r="J1624" i="3"/>
  <c r="J1846" i="3"/>
  <c r="J3135" i="3"/>
  <c r="J5681" i="3"/>
  <c r="J1441" i="3"/>
  <c r="J7105" i="3"/>
  <c r="J123" i="3"/>
  <c r="J896" i="3"/>
  <c r="J3285" i="3"/>
  <c r="J6690" i="3"/>
  <c r="J9987" i="3"/>
  <c r="J14093" i="3"/>
  <c r="J182" i="3"/>
  <c r="J11423" i="3"/>
  <c r="J943" i="3"/>
  <c r="J7130" i="3"/>
  <c r="J3943" i="3"/>
  <c r="J10505" i="3"/>
  <c r="J2105" i="3"/>
  <c r="J10297" i="3"/>
  <c r="J4148" i="3"/>
  <c r="J13026" i="3"/>
  <c r="J11896" i="3"/>
  <c r="J759" i="3"/>
  <c r="J3748" i="3"/>
  <c r="J10853" i="3"/>
  <c r="J10226" i="3"/>
  <c r="J10497" i="3"/>
  <c r="J9668" i="3"/>
  <c r="J5684" i="3"/>
  <c r="J9639" i="3"/>
  <c r="J13937" i="3"/>
  <c r="J1386" i="3"/>
  <c r="J280" i="3"/>
  <c r="J1271" i="3"/>
  <c r="J7955" i="3"/>
  <c r="J12145" i="3"/>
  <c r="J9619" i="3"/>
  <c r="J4503" i="3"/>
  <c r="J4544" i="3"/>
  <c r="J3336" i="3"/>
  <c r="J835" i="3"/>
  <c r="J858" i="3"/>
  <c r="J4272" i="3"/>
  <c r="J5782" i="3"/>
  <c r="J2110" i="3"/>
  <c r="J757" i="3"/>
  <c r="J4861" i="3"/>
  <c r="J9091" i="3"/>
  <c r="J5975" i="3"/>
  <c r="J246" i="3"/>
  <c r="J12449" i="3"/>
  <c r="J995" i="3"/>
  <c r="J10449" i="3"/>
  <c r="J6200" i="3"/>
  <c r="J7617" i="3"/>
  <c r="J3660" i="3"/>
  <c r="J568" i="3"/>
  <c r="J4889" i="3"/>
  <c r="J2334" i="3"/>
  <c r="J8046" i="3"/>
  <c r="J9223" i="3"/>
  <c r="J2641" i="3"/>
  <c r="J396" i="3"/>
  <c r="J3789" i="3"/>
  <c r="J1578" i="3"/>
  <c r="J6646" i="3"/>
  <c r="J1190" i="3"/>
  <c r="J1991" i="3"/>
  <c r="J6618" i="3"/>
  <c r="J5410" i="3"/>
  <c r="J10872" i="3"/>
  <c r="J11493" i="3"/>
  <c r="J4470" i="3"/>
  <c r="J5089" i="3"/>
  <c r="J11337" i="3"/>
  <c r="J1595" i="3"/>
  <c r="J8350" i="3"/>
  <c r="J11904" i="3"/>
  <c r="J668" i="3"/>
  <c r="J11641" i="3"/>
  <c r="J1771" i="3"/>
  <c r="J11623" i="3"/>
  <c r="J7878" i="3"/>
  <c r="J3268" i="3"/>
  <c r="J857" i="3"/>
  <c r="J9419" i="3"/>
  <c r="J10801" i="3"/>
  <c r="J3912" i="3"/>
  <c r="J3226" i="3"/>
  <c r="J13568" i="3"/>
  <c r="J6873" i="3"/>
  <c r="J13610" i="3"/>
  <c r="J6739" i="3"/>
  <c r="J4161" i="3"/>
  <c r="J13445" i="3"/>
  <c r="J13059" i="3"/>
  <c r="J2393" i="3"/>
  <c r="J2966" i="3"/>
  <c r="J5537" i="3"/>
  <c r="J13229" i="3"/>
  <c r="J4783" i="3"/>
  <c r="J3449" i="3"/>
  <c r="J4000" i="3"/>
  <c r="J2683" i="3"/>
  <c r="J8663" i="3"/>
  <c r="J8808" i="3"/>
  <c r="J10394" i="3"/>
  <c r="J12406" i="3"/>
  <c r="J1250" i="3"/>
  <c r="J4796" i="3"/>
  <c r="J4461" i="3"/>
  <c r="J1248" i="3"/>
  <c r="J12598" i="3"/>
  <c r="J2155" i="3"/>
  <c r="J4363" i="3"/>
  <c r="J8915" i="3"/>
  <c r="J2374" i="3"/>
  <c r="J9279" i="3"/>
  <c r="J7614" i="3"/>
  <c r="J13431" i="3"/>
  <c r="J12337" i="3"/>
  <c r="J12439" i="3"/>
  <c r="J2865" i="3"/>
  <c r="J860" i="3"/>
  <c r="J12251" i="3"/>
  <c r="J8956" i="3"/>
  <c r="J14097" i="3"/>
  <c r="J3421" i="3"/>
  <c r="J2115" i="3"/>
  <c r="J10837" i="3"/>
  <c r="J13325" i="3"/>
  <c r="J11123" i="3"/>
  <c r="J3712" i="3"/>
  <c r="J1854" i="3"/>
  <c r="J12169" i="3"/>
  <c r="J10973" i="3"/>
  <c r="J6035" i="3"/>
  <c r="J2557" i="3"/>
  <c r="J5794" i="3"/>
  <c r="J4150" i="3"/>
  <c r="J8573" i="3"/>
  <c r="J1398" i="3"/>
  <c r="J8586" i="3"/>
  <c r="J14053" i="3"/>
  <c r="J3555" i="3"/>
  <c r="J2867" i="3"/>
  <c r="J5310" i="3"/>
  <c r="J4912" i="3"/>
  <c r="J8492" i="3"/>
  <c r="J230" i="3"/>
  <c r="J9572" i="3"/>
  <c r="J5375" i="3"/>
  <c r="J6986" i="3"/>
  <c r="J7550" i="3"/>
  <c r="J7622" i="3"/>
  <c r="J8394" i="3"/>
  <c r="J10893" i="3"/>
  <c r="J786" i="3"/>
  <c r="J6727" i="3"/>
  <c r="J11020" i="3"/>
  <c r="J7745" i="3"/>
  <c r="J14191" i="3"/>
  <c r="J1642" i="3"/>
  <c r="J1521" i="3"/>
  <c r="J13526" i="3"/>
  <c r="J9540" i="3"/>
  <c r="J9548" i="3"/>
  <c r="J12794" i="3"/>
  <c r="J13401" i="3"/>
  <c r="J7306" i="3"/>
  <c r="J3520" i="3"/>
  <c r="J8295" i="3"/>
  <c r="J12810" i="3"/>
  <c r="J9458" i="3"/>
  <c r="J1858" i="3"/>
  <c r="J13686" i="3"/>
  <c r="J6821" i="3"/>
  <c r="J14184" i="3"/>
  <c r="J7948" i="3"/>
  <c r="J1701" i="3"/>
  <c r="J579" i="3"/>
  <c r="J2704" i="3"/>
  <c r="J7231" i="3"/>
  <c r="J7937" i="3"/>
  <c r="J12357" i="3"/>
  <c r="J5870" i="3"/>
  <c r="J6944" i="3"/>
  <c r="J6178" i="3"/>
  <c r="J9629" i="3"/>
  <c r="J7003" i="3"/>
  <c r="J2511" i="3"/>
  <c r="J7570" i="3"/>
  <c r="J12465" i="3"/>
  <c r="J13081" i="3"/>
  <c r="J9345" i="3"/>
  <c r="J14176" i="3"/>
  <c r="J5494" i="3"/>
  <c r="J1481" i="3"/>
  <c r="J6232" i="3"/>
  <c r="J8919" i="3"/>
  <c r="J9200" i="3"/>
  <c r="J4116" i="3"/>
  <c r="J231" i="3"/>
  <c r="J489" i="3"/>
  <c r="J6654" i="3"/>
  <c r="J12318" i="3"/>
  <c r="J4961" i="3"/>
  <c r="J7448" i="3"/>
  <c r="J5519" i="3"/>
  <c r="J7004" i="3"/>
  <c r="J4358" i="3"/>
  <c r="J13950" i="3"/>
  <c r="J8177" i="3"/>
  <c r="J8762" i="3"/>
  <c r="J12688" i="3"/>
  <c r="J11410" i="3"/>
  <c r="J3886" i="3"/>
  <c r="J10800" i="3"/>
  <c r="J9211" i="3"/>
  <c r="J9802" i="3"/>
  <c r="J5329" i="3"/>
  <c r="J2081" i="3"/>
  <c r="J8333" i="3"/>
  <c r="J7540" i="3"/>
  <c r="J12998" i="3"/>
  <c r="J13523" i="3"/>
  <c r="J5851" i="3"/>
  <c r="J5862" i="3"/>
  <c r="J11152" i="3"/>
  <c r="J14181" i="3"/>
  <c r="J8695" i="3"/>
  <c r="J3807" i="3"/>
  <c r="J7996" i="3"/>
  <c r="J5682" i="3"/>
  <c r="J11863" i="3"/>
  <c r="J7348" i="3"/>
  <c r="J6141" i="3"/>
  <c r="J6716" i="3"/>
  <c r="J3562" i="3"/>
  <c r="J11226" i="3"/>
  <c r="J411" i="3"/>
  <c r="J11220" i="3"/>
  <c r="J3851" i="3"/>
  <c r="J13774" i="3"/>
  <c r="J5271" i="3"/>
  <c r="J7758" i="3"/>
  <c r="J8417" i="3"/>
  <c r="J6983" i="3"/>
  <c r="J9812" i="3"/>
  <c r="J2033" i="3"/>
  <c r="J9005" i="3"/>
  <c r="J12470" i="3"/>
  <c r="J9893" i="3"/>
  <c r="J12858" i="3"/>
  <c r="J7259" i="3"/>
  <c r="J7377" i="3"/>
  <c r="J475" i="3"/>
  <c r="J5887" i="3"/>
  <c r="J9776" i="3"/>
  <c r="J4279" i="3"/>
  <c r="J6722" i="3"/>
  <c r="J4226" i="3"/>
  <c r="J2721" i="3"/>
  <c r="J7990" i="3"/>
  <c r="J11952" i="3"/>
  <c r="J5709" i="3"/>
  <c r="J3796" i="3"/>
  <c r="J3019" i="3"/>
  <c r="J4244" i="3"/>
  <c r="J13822" i="3"/>
  <c r="J9674" i="3"/>
  <c r="J6610" i="3"/>
  <c r="J6427" i="3"/>
  <c r="J2018" i="3"/>
  <c r="J2720" i="3"/>
  <c r="J8917" i="3"/>
  <c r="J4690" i="3"/>
  <c r="J1367" i="3"/>
  <c r="J3076" i="3"/>
  <c r="J9331" i="3"/>
  <c r="J2193" i="3"/>
  <c r="J4855" i="3"/>
  <c r="J8654" i="3"/>
  <c r="J3959" i="3"/>
  <c r="J5549" i="3"/>
  <c r="J7208" i="3"/>
  <c r="J11639" i="3"/>
  <c r="J7141" i="3"/>
  <c r="J13888" i="3"/>
  <c r="J6767" i="3"/>
  <c r="J2524" i="3"/>
  <c r="J12113" i="3"/>
  <c r="J5907" i="3"/>
  <c r="J7412" i="3"/>
  <c r="J233" i="3"/>
  <c r="J8441" i="3"/>
  <c r="J12164" i="3"/>
  <c r="J5908" i="3"/>
  <c r="J6224" i="3"/>
  <c r="J12734" i="3"/>
  <c r="J4271" i="3"/>
  <c r="J6188" i="3"/>
  <c r="J7814" i="3"/>
  <c r="J3128" i="3"/>
  <c r="J7973" i="3"/>
  <c r="J8096" i="3"/>
  <c r="J7534" i="3"/>
  <c r="J2319" i="3"/>
  <c r="J1390" i="3"/>
  <c r="J1596" i="3"/>
  <c r="J4179" i="3"/>
  <c r="J12384" i="3"/>
  <c r="J5721" i="3"/>
  <c r="J9169" i="3"/>
  <c r="J9669" i="3"/>
  <c r="J5813" i="3"/>
  <c r="J11017" i="3"/>
  <c r="J8242" i="3"/>
  <c r="J13788" i="3"/>
  <c r="J12819" i="3"/>
  <c r="J13763" i="3"/>
  <c r="J11610" i="3"/>
  <c r="J11694" i="3"/>
  <c r="J2778" i="3"/>
  <c r="J10238" i="3"/>
  <c r="J3488" i="3"/>
  <c r="J13092" i="3"/>
  <c r="J109" i="3"/>
  <c r="J13583" i="3"/>
  <c r="J7556" i="3"/>
  <c r="J5187" i="3"/>
  <c r="J4115" i="3"/>
  <c r="J10392" i="3"/>
  <c r="J2378" i="3"/>
  <c r="J7958" i="3"/>
  <c r="J5754" i="3"/>
  <c r="J5318" i="3"/>
  <c r="J9712" i="3"/>
  <c r="J4603" i="3"/>
  <c r="J11811" i="3"/>
  <c r="J6350" i="3"/>
  <c r="J3149" i="3"/>
  <c r="J3930" i="3"/>
  <c r="J4157" i="3"/>
  <c r="J5795" i="3"/>
  <c r="J3705" i="3"/>
  <c r="J6685" i="3"/>
  <c r="J5827" i="3"/>
  <c r="J2406" i="3"/>
  <c r="J771" i="3"/>
  <c r="J13975" i="3"/>
  <c r="J3682" i="3"/>
  <c r="J3917" i="3"/>
  <c r="J5075" i="3"/>
  <c r="J6881" i="3"/>
  <c r="J7360" i="3"/>
  <c r="J5510" i="3"/>
  <c r="J115" i="3"/>
  <c r="J6125" i="3"/>
  <c r="J3148" i="3"/>
  <c r="J7901" i="3"/>
  <c r="J13264" i="3"/>
  <c r="J6702" i="3"/>
  <c r="J11381" i="3"/>
  <c r="J5903" i="3"/>
  <c r="J4236" i="3"/>
  <c r="J12031" i="3"/>
  <c r="J10006" i="3"/>
  <c r="J6791" i="3"/>
  <c r="J10263" i="3"/>
  <c r="J10010" i="3"/>
  <c r="J5824" i="3"/>
  <c r="J12807" i="3"/>
  <c r="J978" i="3"/>
  <c r="J11412" i="3"/>
  <c r="J4514" i="3"/>
  <c r="J11524" i="3"/>
  <c r="J1174" i="3"/>
  <c r="J13959" i="3"/>
  <c r="J106" i="3"/>
  <c r="J152" i="3"/>
  <c r="J6620" i="3"/>
  <c r="J11934" i="3"/>
  <c r="J9310" i="3"/>
  <c r="J5600" i="3"/>
  <c r="J6340" i="3"/>
  <c r="J142" i="3"/>
  <c r="J1116" i="3"/>
  <c r="J3313" i="3"/>
  <c r="J11501" i="3"/>
  <c r="J9098" i="3"/>
  <c r="J5003" i="3"/>
  <c r="J1597" i="3"/>
  <c r="J6508" i="3"/>
  <c r="J6688" i="3"/>
  <c r="J7827" i="3"/>
  <c r="J12022" i="3"/>
  <c r="J12294" i="3"/>
  <c r="J13191" i="3"/>
  <c r="J1351" i="3"/>
  <c r="J9179" i="3"/>
  <c r="J7559" i="3"/>
  <c r="J528" i="3"/>
  <c r="J603" i="3"/>
  <c r="J217" i="3"/>
  <c r="J13461" i="3"/>
  <c r="J12321" i="3"/>
  <c r="J2382" i="3"/>
  <c r="J13840" i="3"/>
  <c r="J13634" i="3"/>
  <c r="J2396" i="3"/>
  <c r="J13360" i="3"/>
  <c r="J9309" i="3"/>
  <c r="J4745" i="3"/>
  <c r="J9090" i="3"/>
  <c r="J8407" i="3"/>
  <c r="J11534" i="3"/>
  <c r="J4218" i="3"/>
  <c r="J7183" i="3"/>
  <c r="J7692" i="3"/>
  <c r="J8950" i="3"/>
  <c r="J13281" i="3"/>
  <c r="J8412" i="3"/>
  <c r="J688" i="3"/>
  <c r="J7828" i="3"/>
  <c r="J1287" i="3"/>
  <c r="J14095" i="3"/>
  <c r="J10003" i="3"/>
  <c r="J1662" i="3"/>
  <c r="J13726" i="3"/>
  <c r="J10499" i="3"/>
  <c r="J9546" i="3"/>
  <c r="J7478" i="3"/>
  <c r="J3158" i="3"/>
  <c r="J7347" i="3"/>
  <c r="J6604" i="3"/>
  <c r="J5916" i="3"/>
  <c r="J1623" i="3"/>
  <c r="J8023" i="3"/>
  <c r="J12479" i="3"/>
  <c r="J6464" i="3"/>
  <c r="J13933" i="3"/>
  <c r="J400" i="3"/>
  <c r="J9723" i="3"/>
  <c r="J11328" i="3"/>
  <c r="J4751" i="3"/>
  <c r="J5588" i="3"/>
  <c r="J13289" i="3"/>
  <c r="J2470" i="3"/>
  <c r="J3354" i="3"/>
  <c r="J2443" i="3"/>
  <c r="J10780" i="3"/>
  <c r="J14138" i="3"/>
  <c r="J4372" i="3"/>
  <c r="J7140" i="3"/>
  <c r="J9601" i="3"/>
  <c r="J12672" i="3"/>
  <c r="J9280" i="3"/>
  <c r="J1695" i="3"/>
  <c r="J11193" i="3"/>
  <c r="J7634" i="3"/>
  <c r="J6018" i="3"/>
  <c r="J1830" i="3"/>
  <c r="J12111" i="3"/>
  <c r="J872" i="3"/>
  <c r="J3794" i="3"/>
  <c r="J10242" i="3"/>
  <c r="J11006" i="3"/>
  <c r="J9590" i="3"/>
  <c r="J2494" i="3"/>
  <c r="J2266" i="3"/>
  <c r="J6581" i="3"/>
  <c r="J1264" i="3"/>
  <c r="J11633" i="3"/>
  <c r="J9521" i="3"/>
  <c r="J6309" i="3"/>
  <c r="J12825" i="3"/>
  <c r="J3548" i="3"/>
  <c r="J10205" i="3"/>
  <c r="J833" i="3"/>
  <c r="J8985" i="3"/>
  <c r="J449" i="3"/>
  <c r="J4360" i="3"/>
  <c r="J8842" i="3"/>
  <c r="J2886" i="3"/>
  <c r="J9473" i="3"/>
  <c r="J745" i="3"/>
  <c r="J1102" i="3"/>
  <c r="J12958" i="3"/>
  <c r="J14183" i="3"/>
  <c r="J2906" i="3"/>
  <c r="J8626" i="3"/>
  <c r="J5868" i="3"/>
  <c r="J6001" i="3"/>
  <c r="J13106" i="3"/>
  <c r="J11597" i="3"/>
  <c r="J6002" i="3"/>
  <c r="J5725" i="3"/>
  <c r="J10276" i="3"/>
  <c r="J3400" i="3"/>
  <c r="J1278" i="3"/>
  <c r="J14201" i="3"/>
  <c r="J1555" i="3"/>
  <c r="J939" i="3"/>
  <c r="J3063" i="3"/>
  <c r="J4291" i="3"/>
  <c r="J13425" i="3"/>
  <c r="J11879" i="3"/>
  <c r="J496" i="3"/>
  <c r="J3762" i="3"/>
  <c r="J7284" i="3"/>
  <c r="J1350" i="3"/>
  <c r="J6509" i="3"/>
  <c r="J10019" i="3"/>
  <c r="J7639" i="3"/>
  <c r="J10477" i="3"/>
  <c r="J6366" i="3"/>
  <c r="J9249" i="3"/>
  <c r="J1581" i="3"/>
  <c r="J4705" i="3"/>
  <c r="J9252" i="3"/>
  <c r="J8585" i="3"/>
  <c r="J13887" i="3"/>
  <c r="J11187" i="3"/>
  <c r="J10267" i="3"/>
  <c r="J12757" i="3"/>
  <c r="J4340" i="3"/>
  <c r="J7321" i="3"/>
  <c r="J9067" i="3"/>
  <c r="J6682" i="3"/>
  <c r="J892" i="3"/>
  <c r="J3812" i="3"/>
  <c r="J8274" i="3"/>
  <c r="J8454" i="3"/>
  <c r="J8745" i="3"/>
  <c r="J4450" i="3"/>
  <c r="J8083" i="3"/>
  <c r="J7137" i="3"/>
  <c r="J13979" i="3"/>
  <c r="J7531" i="3"/>
  <c r="J4019" i="3"/>
  <c r="J9191" i="3"/>
  <c r="J6313" i="3"/>
  <c r="J12084" i="3"/>
  <c r="J2874" i="3"/>
  <c r="J3978" i="3"/>
  <c r="J8468" i="3"/>
  <c r="J3784" i="3"/>
  <c r="J1959" i="3"/>
  <c r="J6898" i="3"/>
  <c r="J11491" i="3"/>
  <c r="J9990" i="3"/>
  <c r="J5986" i="3"/>
  <c r="J13163" i="3"/>
  <c r="J11326" i="3"/>
  <c r="J2854" i="3"/>
  <c r="J7417" i="3"/>
  <c r="J4075" i="3"/>
  <c r="J13011" i="3"/>
  <c r="J3346" i="3"/>
  <c r="J7908" i="3"/>
  <c r="J2032" i="3"/>
  <c r="J13944" i="3"/>
  <c r="J9722" i="3"/>
  <c r="J2367" i="3"/>
  <c r="J8982" i="3"/>
  <c r="J3225" i="3"/>
  <c r="J11344" i="3"/>
  <c r="J13657" i="3"/>
  <c r="J8676" i="3"/>
  <c r="J11582" i="3"/>
  <c r="J10306" i="3"/>
  <c r="J7752" i="3"/>
  <c r="J10634" i="3"/>
  <c r="J7813" i="3"/>
  <c r="J215" i="3"/>
  <c r="J3721" i="3"/>
  <c r="J8528" i="3"/>
  <c r="J12411" i="3"/>
  <c r="J2789" i="3"/>
  <c r="J3501" i="3"/>
  <c r="J3196" i="3"/>
  <c r="J10500" i="3"/>
  <c r="J1289" i="3"/>
  <c r="J7404" i="3"/>
  <c r="J4492" i="3"/>
  <c r="J6940" i="3"/>
  <c r="J12256" i="3"/>
  <c r="J375" i="3"/>
  <c r="J6167" i="3"/>
  <c r="J1332" i="3"/>
  <c r="J617" i="3"/>
  <c r="J4782" i="3"/>
  <c r="J5118" i="3"/>
  <c r="J10608" i="3"/>
  <c r="J85" i="3"/>
  <c r="J75" i="3"/>
  <c r="J13870" i="3"/>
  <c r="J7514" i="3"/>
  <c r="J2427" i="3"/>
  <c r="J11338" i="3"/>
  <c r="J12697" i="3"/>
  <c r="J4364" i="3"/>
  <c r="J2661" i="3"/>
  <c r="J11890" i="3"/>
  <c r="J355" i="3"/>
  <c r="J10597" i="3"/>
  <c r="J634" i="3"/>
  <c r="J13660" i="3"/>
  <c r="J3702" i="3"/>
  <c r="J2156" i="3"/>
  <c r="J11419" i="3"/>
  <c r="J3569" i="3"/>
  <c r="J13680" i="3"/>
  <c r="J1861" i="3"/>
  <c r="J6399" i="3"/>
  <c r="J7245" i="3"/>
  <c r="J10903" i="3"/>
  <c r="J13926" i="3"/>
  <c r="J2967" i="3"/>
  <c r="J2280" i="3"/>
  <c r="J5580" i="3"/>
  <c r="J1417" i="3"/>
  <c r="J970" i="3"/>
  <c r="J1223" i="3"/>
  <c r="J4056" i="3"/>
  <c r="J8666" i="3"/>
  <c r="J6939" i="3"/>
  <c r="J10833" i="3"/>
  <c r="J2560" i="3"/>
  <c r="J7293" i="3"/>
  <c r="J9571" i="3"/>
  <c r="J13850" i="3"/>
  <c r="J12132" i="3"/>
  <c r="J4945" i="3"/>
  <c r="J4055" i="3"/>
  <c r="J4389" i="3"/>
  <c r="J7097" i="3"/>
  <c r="J3300" i="3"/>
  <c r="J1275" i="3"/>
  <c r="J11103" i="3"/>
  <c r="J1155" i="3"/>
  <c r="J2729" i="3"/>
  <c r="J10468" i="3"/>
  <c r="J2088" i="3"/>
  <c r="J9636" i="3"/>
  <c r="J10055" i="3"/>
  <c r="J12104" i="3"/>
  <c r="J14119" i="3"/>
  <c r="J7175" i="3"/>
  <c r="J12948" i="3"/>
  <c r="J13776" i="3"/>
  <c r="J11451" i="3"/>
  <c r="J7026" i="3"/>
  <c r="J9766" i="3"/>
  <c r="J1511" i="3"/>
  <c r="J5606" i="3"/>
  <c r="J1298" i="3"/>
  <c r="J12310" i="3"/>
  <c r="J9658" i="3"/>
  <c r="J13693" i="3"/>
  <c r="J3024" i="3"/>
  <c r="J9045" i="3"/>
  <c r="J5698" i="3"/>
  <c r="J6748" i="3"/>
  <c r="J8222" i="3"/>
  <c r="J754" i="3"/>
  <c r="J7967" i="3"/>
  <c r="J13972" i="3"/>
  <c r="J4015" i="3"/>
  <c r="J2748" i="3"/>
  <c r="J648" i="3"/>
  <c r="J12229" i="3"/>
  <c r="J4669" i="3"/>
  <c r="J8065" i="3"/>
  <c r="J11758" i="3"/>
  <c r="J7664" i="3"/>
  <c r="J6305" i="3"/>
  <c r="J8418" i="3"/>
  <c r="J9862" i="3"/>
  <c r="J1208" i="3"/>
  <c r="J13491" i="3"/>
  <c r="J2611" i="3"/>
  <c r="J1792" i="3"/>
  <c r="J5722" i="3"/>
  <c r="J3145" i="3"/>
  <c r="J13268" i="3"/>
  <c r="J9811" i="3"/>
  <c r="J3541" i="3"/>
  <c r="J1486" i="3"/>
  <c r="J7383" i="3"/>
  <c r="J13489" i="3"/>
  <c r="J11521" i="3"/>
  <c r="J5940" i="3"/>
  <c r="J13835" i="3"/>
  <c r="J9066" i="3"/>
  <c r="J7576" i="3"/>
  <c r="J1121" i="3"/>
  <c r="J10283" i="3"/>
  <c r="J11314" i="3"/>
  <c r="J8764" i="3"/>
  <c r="J3751" i="3"/>
  <c r="J9749" i="3"/>
  <c r="J4633" i="3"/>
  <c r="J2430" i="3"/>
  <c r="J12034" i="3"/>
  <c r="J13338" i="3"/>
  <c r="J7210" i="3"/>
  <c r="J952" i="3"/>
  <c r="J9711" i="3"/>
  <c r="J11440" i="3"/>
  <c r="J3426" i="3"/>
  <c r="J1331" i="3"/>
  <c r="J9516" i="3"/>
  <c r="J434" i="3"/>
  <c r="J4693" i="3"/>
  <c r="J5734" i="3"/>
  <c r="J7426" i="3"/>
  <c r="J4439" i="3"/>
  <c r="J6359" i="3"/>
  <c r="J12597" i="3"/>
  <c r="J13873" i="3"/>
  <c r="J10922" i="3"/>
  <c r="J10332" i="3"/>
  <c r="J4062" i="3"/>
  <c r="J13371" i="3"/>
  <c r="J2184" i="3"/>
  <c r="J13079" i="3"/>
  <c r="J354" i="3"/>
  <c r="J11715" i="3"/>
  <c r="J13594" i="3"/>
  <c r="J13419" i="3"/>
  <c r="J6588" i="3"/>
  <c r="J11790" i="3"/>
  <c r="J12653" i="3"/>
  <c r="J4844" i="3"/>
  <c r="J11023" i="3"/>
  <c r="J9388" i="3"/>
  <c r="J12167" i="3"/>
  <c r="J8110" i="3"/>
  <c r="J1049" i="3"/>
  <c r="J8092" i="3"/>
  <c r="J10628" i="3"/>
  <c r="J3979" i="3"/>
  <c r="J2489" i="3"/>
  <c r="J1412" i="3"/>
  <c r="J1126" i="3"/>
  <c r="J11291" i="3"/>
  <c r="J1938" i="3"/>
  <c r="J9696" i="3"/>
  <c r="J4442" i="3"/>
  <c r="J11786" i="3"/>
  <c r="J10558" i="3"/>
  <c r="J11637" i="3"/>
  <c r="J11002" i="3"/>
  <c r="J4932" i="3"/>
  <c r="J7408" i="3"/>
  <c r="J10673" i="3"/>
  <c r="J9442" i="3"/>
  <c r="J11711" i="3"/>
  <c r="J10891" i="3"/>
  <c r="J11177" i="3"/>
  <c r="J2723" i="3"/>
  <c r="J2495" i="3"/>
  <c r="J5194" i="3"/>
  <c r="J11364" i="3"/>
  <c r="J7953" i="3"/>
  <c r="J13827" i="3"/>
  <c r="J13548" i="3"/>
  <c r="J5957" i="3"/>
  <c r="J6857" i="3"/>
  <c r="J1030" i="3"/>
  <c r="J9848" i="3"/>
  <c r="J13725" i="3"/>
  <c r="J2197" i="3"/>
  <c r="J874" i="3"/>
  <c r="J11158" i="3"/>
  <c r="J2602" i="3"/>
  <c r="J8194" i="3"/>
  <c r="J3884" i="3"/>
  <c r="J5219" i="3"/>
  <c r="J12207" i="3"/>
  <c r="J2019" i="3"/>
  <c r="J9634" i="3"/>
  <c r="J12977" i="3"/>
  <c r="J1667" i="3"/>
  <c r="J2682" i="3"/>
  <c r="J10545" i="3"/>
  <c r="J8939" i="3"/>
  <c r="J13126" i="3"/>
  <c r="J14170" i="3"/>
  <c r="J10665" i="3"/>
  <c r="J3343" i="3"/>
  <c r="J4714" i="3"/>
  <c r="J2404" i="3"/>
  <c r="J12738" i="3"/>
  <c r="J8376" i="3"/>
  <c r="J5163" i="3"/>
  <c r="J4660" i="3"/>
  <c r="J12161" i="3"/>
  <c r="J8035" i="3"/>
  <c r="J4404" i="3"/>
  <c r="J2782" i="3"/>
  <c r="J13497" i="3"/>
  <c r="J11046" i="3"/>
  <c r="J11996" i="3"/>
  <c r="J6730" i="3"/>
  <c r="J9870" i="3"/>
  <c r="J5703" i="3"/>
  <c r="J4350" i="3"/>
  <c r="J12808" i="3"/>
  <c r="J13265" i="3"/>
  <c r="J3853" i="3"/>
  <c r="J12469" i="3"/>
  <c r="J12524" i="3"/>
  <c r="J7560" i="3"/>
  <c r="J6664" i="3"/>
  <c r="J10155" i="3"/>
  <c r="J3956" i="3"/>
  <c r="J11710" i="3"/>
  <c r="J1946" i="3"/>
  <c r="J572" i="3"/>
  <c r="J6773" i="3"/>
  <c r="J11008" i="3"/>
  <c r="J4230" i="3"/>
  <c r="J4458" i="3"/>
  <c r="J14146" i="3"/>
  <c r="J5373" i="3"/>
  <c r="J6039" i="3"/>
  <c r="J62" i="3"/>
  <c r="J7278" i="3"/>
  <c r="J7546" i="3"/>
  <c r="J10511" i="3"/>
  <c r="J2025" i="3"/>
  <c r="J10073" i="3"/>
  <c r="J12510" i="3"/>
  <c r="J4558" i="3"/>
  <c r="J9233" i="3"/>
  <c r="J1813" i="3"/>
  <c r="J11683" i="3"/>
  <c r="J12327" i="3"/>
  <c r="J7947" i="3"/>
  <c r="J8686" i="3"/>
  <c r="J10957" i="3"/>
  <c r="J1569" i="3"/>
  <c r="J7675" i="3"/>
  <c r="J1666" i="3"/>
  <c r="J10622" i="3"/>
  <c r="J5624" i="3"/>
  <c r="J7669" i="3"/>
  <c r="J13406" i="3"/>
  <c r="J7171" i="3"/>
  <c r="J11286" i="3"/>
  <c r="J7343" i="3"/>
  <c r="J12475" i="3"/>
  <c r="J1688" i="3"/>
  <c r="J2037" i="3"/>
  <c r="J6056" i="3"/>
  <c r="J7859" i="3"/>
  <c r="J11399" i="3"/>
  <c r="J7063" i="3"/>
  <c r="J928" i="3"/>
  <c r="J10710" i="3"/>
  <c r="J12451" i="3"/>
  <c r="J12280" i="3"/>
  <c r="J1185" i="3"/>
  <c r="J9683" i="3"/>
  <c r="J11700" i="3"/>
  <c r="J5701" i="3"/>
  <c r="J7357" i="3"/>
  <c r="J7658" i="3"/>
  <c r="J2954" i="3"/>
  <c r="J5672" i="3"/>
  <c r="J4496" i="3"/>
  <c r="J1717" i="3"/>
  <c r="J2619" i="3"/>
  <c r="J7697" i="3"/>
  <c r="J6590" i="3"/>
  <c r="J14057" i="3"/>
  <c r="J9538" i="3"/>
  <c r="J10955" i="3"/>
  <c r="J9765" i="3"/>
  <c r="J10749" i="3"/>
  <c r="J5502" i="3"/>
  <c r="J11457" i="3"/>
  <c r="J3082" i="3"/>
  <c r="J12530" i="3"/>
  <c r="J11289" i="3"/>
  <c r="J2811" i="3"/>
  <c r="J5253" i="3"/>
  <c r="J6057" i="3"/>
  <c r="J4707" i="3"/>
  <c r="J10743" i="3"/>
  <c r="J7671" i="3"/>
  <c r="J3118" i="3"/>
  <c r="J6025" i="3"/>
  <c r="J12338" i="3"/>
  <c r="J12758" i="3"/>
  <c r="J885" i="3"/>
  <c r="J7399" i="3"/>
  <c r="J3419" i="3"/>
  <c r="J7867" i="3"/>
  <c r="J3281" i="3"/>
  <c r="J5558" i="3"/>
  <c r="J7713" i="3"/>
  <c r="J170" i="3"/>
  <c r="J4886" i="3"/>
  <c r="J11647" i="3"/>
  <c r="J9401" i="3"/>
  <c r="J4307" i="3"/>
  <c r="J5992" i="3"/>
  <c r="J11938" i="3"/>
  <c r="J10520" i="3"/>
  <c r="J3868" i="3"/>
  <c r="J9699" i="3"/>
  <c r="J3708" i="3"/>
  <c r="J10985" i="3"/>
  <c r="J10386" i="3"/>
  <c r="J2666" i="3"/>
  <c r="J6762" i="3"/>
  <c r="J11076" i="3"/>
  <c r="J5691" i="3"/>
  <c r="J3793" i="3"/>
  <c r="J12137" i="3"/>
  <c r="J13922" i="3"/>
  <c r="J11462" i="3"/>
  <c r="J10170" i="3"/>
  <c r="J13900" i="3"/>
  <c r="J9503" i="3"/>
  <c r="J5472" i="3"/>
  <c r="J2346" i="3"/>
  <c r="J7425" i="3"/>
  <c r="J6783" i="3"/>
  <c r="J10768" i="3"/>
  <c r="J11502" i="3"/>
  <c r="J2102" i="3"/>
  <c r="J10491" i="3"/>
  <c r="J13216" i="3"/>
  <c r="J5536" i="3"/>
  <c r="J3973" i="3"/>
  <c r="J3704" i="3"/>
  <c r="J12054" i="3"/>
  <c r="J6076" i="3"/>
  <c r="J5210" i="3"/>
  <c r="J198" i="3"/>
  <c r="J9542" i="3"/>
  <c r="J8303" i="3"/>
  <c r="J9885" i="3"/>
  <c r="J6298" i="3"/>
  <c r="J13245" i="3"/>
  <c r="J11991" i="3"/>
  <c r="J10401" i="3"/>
  <c r="J5334" i="3"/>
  <c r="J4713" i="3"/>
  <c r="J11166" i="3"/>
  <c r="J2456" i="3"/>
  <c r="J3010" i="3"/>
  <c r="J8511" i="3"/>
  <c r="J11906" i="3"/>
  <c r="J11802" i="3"/>
  <c r="J3107" i="3"/>
  <c r="J2760" i="3"/>
  <c r="J4512" i="3"/>
  <c r="J14048" i="3"/>
  <c r="J851" i="3"/>
  <c r="J955" i="3"/>
  <c r="J7687" i="3"/>
  <c r="J6170" i="3"/>
  <c r="J13520" i="3"/>
  <c r="J1856" i="3"/>
  <c r="J9506" i="3"/>
  <c r="J4854" i="3"/>
  <c r="J10377" i="3"/>
  <c r="J2610" i="3"/>
  <c r="J6484" i="3"/>
  <c r="J5159" i="3"/>
  <c r="J8330" i="3"/>
  <c r="J1761" i="3"/>
  <c r="J2994" i="3"/>
  <c r="J8843" i="3"/>
  <c r="J4562" i="3"/>
  <c r="J13042" i="3"/>
  <c r="J467" i="3"/>
  <c r="J5831" i="3"/>
  <c r="J2446" i="3"/>
  <c r="J9932" i="3"/>
  <c r="J5983" i="3"/>
  <c r="J12108" i="3"/>
  <c r="J7114" i="3"/>
  <c r="J11157" i="3"/>
  <c r="J3058" i="3"/>
  <c r="J11363" i="3"/>
  <c r="J9258" i="3"/>
  <c r="J13905" i="3"/>
  <c r="J11299" i="3"/>
  <c r="J3210" i="3"/>
  <c r="J2253" i="3"/>
  <c r="J13380" i="3"/>
  <c r="J1252" i="3"/>
  <c r="J699" i="3"/>
  <c r="J11500" i="3"/>
  <c r="J6156" i="3"/>
  <c r="J800" i="3"/>
  <c r="J3000" i="3"/>
  <c r="J5262" i="3"/>
  <c r="J12764" i="3"/>
  <c r="J13290" i="3"/>
  <c r="J4444" i="3"/>
  <c r="J13839" i="3"/>
  <c r="J9435" i="3"/>
  <c r="J6238" i="3"/>
  <c r="J10434" i="3"/>
  <c r="J6967" i="3"/>
  <c r="J9350" i="3"/>
  <c r="J7104" i="3"/>
  <c r="J2361" i="3"/>
  <c r="J1931" i="3"/>
  <c r="J13397" i="3"/>
  <c r="J7902" i="3"/>
  <c r="J10515" i="3"/>
  <c r="J6833" i="3"/>
  <c r="J7066" i="3"/>
  <c r="J7153" i="3"/>
  <c r="J9742" i="3"/>
  <c r="J1855" i="3"/>
  <c r="J6482" i="3"/>
  <c r="J13965" i="3"/>
  <c r="J7840" i="3"/>
  <c r="J827" i="3"/>
  <c r="J14133" i="3"/>
  <c r="J12822" i="3"/>
  <c r="J3552" i="3"/>
  <c r="J4819" i="3"/>
  <c r="J11427" i="3"/>
  <c r="J7169" i="3"/>
  <c r="J11836" i="3"/>
  <c r="J4809" i="3"/>
  <c r="J5749" i="3"/>
  <c r="J1965" i="3"/>
  <c r="J5339" i="3"/>
  <c r="J12648" i="3"/>
  <c r="J6311" i="3"/>
  <c r="J873" i="3"/>
  <c r="J6813" i="3"/>
  <c r="J2414" i="3"/>
  <c r="J13295" i="3"/>
  <c r="J287" i="3"/>
  <c r="J2825" i="3"/>
  <c r="J4585" i="3"/>
  <c r="J12508" i="3"/>
  <c r="J7706" i="3"/>
  <c r="J1626" i="3"/>
  <c r="J4918" i="3"/>
  <c r="J8438" i="3"/>
  <c r="J5144" i="3"/>
  <c r="J10987" i="3"/>
  <c r="J7654" i="3"/>
  <c r="J6862" i="3"/>
  <c r="J6085" i="3"/>
  <c r="J12483" i="3"/>
  <c r="J13427" i="3"/>
  <c r="J6657" i="3"/>
  <c r="J10875" i="3"/>
  <c r="J4348" i="3"/>
  <c r="J5526" i="3"/>
  <c r="J11237" i="3"/>
  <c r="J11368" i="3"/>
  <c r="J7423" i="3"/>
  <c r="J1439" i="3"/>
  <c r="J3577" i="3"/>
  <c r="J5820" i="3"/>
  <c r="J10479" i="3"/>
  <c r="J8677" i="3"/>
  <c r="J10610" i="3"/>
  <c r="J14121" i="3"/>
  <c r="J8667" i="3"/>
  <c r="J2135" i="3"/>
  <c r="J3180" i="3"/>
  <c r="J5256" i="3"/>
  <c r="J839" i="3"/>
  <c r="J4519" i="3"/>
  <c r="J12811" i="3"/>
  <c r="J1344" i="3"/>
  <c r="J11926" i="3"/>
  <c r="J1422" i="3"/>
  <c r="J4632" i="3"/>
  <c r="J7544" i="3"/>
  <c r="J11448" i="3"/>
  <c r="J10438" i="3"/>
  <c r="J9547" i="3"/>
  <c r="J8300" i="3"/>
  <c r="J12660" i="3"/>
  <c r="J13275" i="3"/>
  <c r="J4128" i="3"/>
  <c r="J14024" i="3"/>
  <c r="J13846" i="3"/>
  <c r="J7220" i="3"/>
  <c r="J10726" i="3"/>
  <c r="J7829" i="3"/>
  <c r="J1939" i="3"/>
  <c r="J14085" i="3"/>
  <c r="J5208" i="3"/>
  <c r="J2059" i="3"/>
  <c r="J1213" i="3"/>
  <c r="J689" i="3"/>
  <c r="J5184" i="3"/>
  <c r="J606" i="3"/>
  <c r="J2035" i="3"/>
  <c r="J7255" i="3"/>
  <c r="J11546" i="3"/>
  <c r="J7455" i="3"/>
  <c r="J13113" i="3"/>
  <c r="J10039" i="3"/>
  <c r="J11332" i="3"/>
  <c r="J11281" i="3"/>
  <c r="J7173" i="3"/>
  <c r="J1987" i="3"/>
  <c r="J10206" i="3"/>
  <c r="J10013" i="3"/>
  <c r="J13051" i="3"/>
  <c r="J7581" i="3"/>
  <c r="J1058" i="3"/>
  <c r="J5248" i="3"/>
  <c r="J7643" i="3"/>
  <c r="J4369" i="3"/>
  <c r="J9725" i="3"/>
  <c r="J1998" i="3"/>
  <c r="J2932" i="3"/>
  <c r="J3429" i="3"/>
  <c r="J3378" i="3"/>
  <c r="J6885" i="3"/>
  <c r="J12194" i="3"/>
  <c r="J2484" i="3"/>
  <c r="J8513" i="3"/>
  <c r="J4113" i="3"/>
  <c r="J8881" i="3"/>
  <c r="J2047" i="3"/>
  <c r="J4430" i="3"/>
  <c r="J9316" i="3"/>
  <c r="J4838" i="3"/>
  <c r="J1514" i="3"/>
  <c r="J4836" i="3"/>
  <c r="J10218" i="3"/>
  <c r="J12792" i="3"/>
  <c r="J10570" i="3"/>
  <c r="J13547" i="3"/>
  <c r="J4070" i="3"/>
  <c r="J3150" i="3"/>
  <c r="J4515" i="3"/>
  <c r="J8857" i="3"/>
  <c r="J14165" i="3"/>
  <c r="J1678" i="3"/>
  <c r="J903" i="3"/>
  <c r="J9433" i="3"/>
  <c r="J5542" i="3"/>
  <c r="J10001" i="3"/>
  <c r="J10144" i="3"/>
  <c r="J7945" i="3"/>
  <c r="J3405" i="3"/>
  <c r="J2316" i="3"/>
  <c r="J10824" i="3"/>
  <c r="J7048" i="3"/>
  <c r="J10753" i="3"/>
  <c r="J1587" i="3"/>
  <c r="J4887" i="3"/>
  <c r="J2286" i="3"/>
  <c r="J8302" i="3"/>
  <c r="J9271" i="3"/>
  <c r="J6095" i="3"/>
  <c r="J10308" i="3"/>
  <c r="J7795" i="3"/>
  <c r="J921" i="3"/>
  <c r="J11160" i="3"/>
  <c r="J654" i="3"/>
  <c r="J6549" i="3"/>
  <c r="J11769" i="3"/>
  <c r="J9991" i="3"/>
  <c r="J12259" i="3"/>
  <c r="J1697" i="3"/>
  <c r="J4184" i="3"/>
  <c r="J9583" i="3"/>
  <c r="J13877" i="3"/>
  <c r="J13214" i="3"/>
  <c r="J9837" i="3"/>
  <c r="J1625" i="3"/>
  <c r="J731" i="3"/>
  <c r="J12386" i="3"/>
  <c r="J7506" i="3"/>
  <c r="J4366" i="3"/>
  <c r="J11035" i="3"/>
  <c r="J1535" i="3"/>
  <c r="J3494" i="3"/>
  <c r="J9916" i="3"/>
  <c r="J11513" i="3"/>
  <c r="J100" i="3"/>
  <c r="J8324" i="3"/>
  <c r="J8878" i="3"/>
  <c r="J13712" i="3"/>
  <c r="J9146" i="3"/>
  <c r="J13862" i="3"/>
  <c r="J11011" i="3"/>
  <c r="J9693" i="3"/>
  <c r="J1098" i="3"/>
  <c r="J6845" i="3"/>
  <c r="J4371" i="3"/>
  <c r="J2021" i="3"/>
  <c r="J4794" i="3"/>
  <c r="J4273" i="3"/>
  <c r="J2178" i="3"/>
  <c r="J3603" i="3"/>
  <c r="J7566" i="3"/>
  <c r="J5565" i="3"/>
  <c r="J2599" i="3"/>
  <c r="J7287" i="3"/>
  <c r="J6077" i="3"/>
  <c r="J7070" i="3"/>
  <c r="J6503" i="3"/>
  <c r="J7250" i="3"/>
  <c r="J7089" i="3"/>
  <c r="J13039" i="3"/>
  <c r="J172" i="3"/>
  <c r="J10469" i="3"/>
  <c r="J6930" i="3"/>
  <c r="J419" i="3"/>
  <c r="J3447" i="3"/>
  <c r="J8112" i="3"/>
  <c r="J5826" i="3"/>
  <c r="J5579" i="3"/>
  <c r="J6131" i="3"/>
  <c r="J3192" i="3"/>
  <c r="J4485" i="3"/>
  <c r="J6732" i="3"/>
  <c r="J2687" i="3"/>
  <c r="J7374" i="3"/>
  <c r="J6557" i="3"/>
  <c r="J1942" i="3"/>
  <c r="J662" i="3"/>
  <c r="J6962" i="3"/>
  <c r="J12718" i="3"/>
  <c r="J9761" i="3"/>
  <c r="J5343" i="3"/>
  <c r="J3641" i="3"/>
  <c r="J5892" i="3"/>
  <c r="J25" i="3"/>
  <c r="J3102" i="3"/>
  <c r="J12218" i="3"/>
  <c r="J3553" i="3"/>
  <c r="J13921" i="3"/>
  <c r="J1993" i="3"/>
  <c r="J4689" i="3"/>
  <c r="J13198" i="3"/>
  <c r="J11990" i="3"/>
  <c r="J4915" i="3"/>
  <c r="J12270" i="3"/>
  <c r="J13475" i="3"/>
  <c r="J3185" i="3"/>
  <c r="J5014" i="3"/>
  <c r="J9149" i="3"/>
  <c r="J278" i="3"/>
  <c r="J9739" i="3"/>
  <c r="J1516" i="3"/>
  <c r="J5594" i="3"/>
  <c r="J6235" i="3"/>
  <c r="J4298" i="3"/>
  <c r="J9139" i="3"/>
  <c r="J1311" i="3"/>
  <c r="J7251" i="3"/>
  <c r="J8723" i="3"/>
  <c r="J12678" i="3"/>
  <c r="J4359" i="3"/>
  <c r="J5294" i="3"/>
  <c r="J9260" i="3"/>
  <c r="J494" i="3"/>
  <c r="J2701" i="3"/>
  <c r="J4754" i="3"/>
  <c r="J718" i="3"/>
  <c r="J10528" i="3"/>
  <c r="J3616" i="3"/>
  <c r="J8122" i="3"/>
  <c r="J13313" i="3"/>
  <c r="J2" i="3"/>
  <c r="J3252" i="3"/>
  <c r="J11283" i="3"/>
  <c r="J12593" i="3"/>
  <c r="J5846" i="3"/>
  <c r="J5332" i="3"/>
  <c r="J2629" i="3"/>
  <c r="J6236" i="3"/>
  <c r="J11100" i="3"/>
  <c r="J10998" i="3"/>
  <c r="J13886" i="3"/>
  <c r="J9733" i="3"/>
  <c r="J4856" i="3"/>
  <c r="J2580" i="3"/>
  <c r="J9667" i="3"/>
  <c r="J2296" i="3"/>
  <c r="J10336" i="3"/>
  <c r="J14017" i="3"/>
  <c r="J12544" i="3"/>
  <c r="J1544" i="3"/>
  <c r="J3105" i="3"/>
  <c r="J4416" i="3"/>
  <c r="J13682" i="3"/>
  <c r="J4778" i="3"/>
  <c r="J10625" i="3"/>
  <c r="J11841" i="3"/>
  <c r="J5030" i="3"/>
  <c r="J10771" i="3"/>
  <c r="J11067" i="3"/>
  <c r="J8465" i="3"/>
  <c r="J4139" i="3"/>
  <c r="J7696" i="3"/>
  <c r="J10947" i="3"/>
  <c r="J8860" i="3"/>
  <c r="J9920" i="3"/>
  <c r="J6827" i="3"/>
  <c r="J5297" i="3"/>
  <c r="J9422" i="3"/>
  <c r="J8176" i="3"/>
  <c r="J4966" i="3"/>
  <c r="J3761" i="3"/>
  <c r="J14035" i="3"/>
  <c r="J12438" i="3"/>
  <c r="J9544" i="3"/>
  <c r="J4792" i="3"/>
  <c r="J3242" i="3"/>
  <c r="J6462" i="3"/>
  <c r="J6437" i="3"/>
  <c r="J1774" i="3"/>
  <c r="J11504" i="3"/>
  <c r="J2344" i="3"/>
  <c r="J12284" i="3"/>
  <c r="J11210" i="3"/>
  <c r="J11709" i="3"/>
  <c r="J7708" i="3"/>
  <c r="J7751" i="3"/>
  <c r="J7110" i="3"/>
  <c r="J5207" i="3"/>
  <c r="J2479" i="3"/>
  <c r="J9025" i="3"/>
  <c r="J183" i="3"/>
  <c r="J210" i="3"/>
  <c r="J9333" i="3"/>
  <c r="J5914" i="3"/>
  <c r="J13819" i="3"/>
  <c r="J12628" i="3"/>
  <c r="J4791" i="3"/>
  <c r="J2576" i="3"/>
  <c r="J11446" i="3"/>
  <c r="J8166" i="3"/>
  <c r="J2608" i="3"/>
  <c r="J7641" i="3"/>
  <c r="J3848" i="3"/>
  <c r="J13465" i="3"/>
  <c r="J12953" i="3"/>
  <c r="J7788" i="3"/>
  <c r="J5013" i="3"/>
  <c r="J7145" i="3"/>
  <c r="J3187" i="3"/>
  <c r="J3655" i="3"/>
  <c r="J12262" i="3"/>
  <c r="J5216" i="3"/>
  <c r="J706" i="3"/>
  <c r="J7627" i="3"/>
  <c r="J8587" i="3"/>
  <c r="J719" i="3"/>
  <c r="J9326" i="3"/>
  <c r="J3559" i="3"/>
  <c r="J4063" i="3"/>
  <c r="J564" i="3"/>
  <c r="J14142" i="3"/>
  <c r="J5842" i="3"/>
  <c r="J5099" i="3"/>
  <c r="J7380" i="3"/>
  <c r="J12617" i="3"/>
  <c r="J13582" i="3"/>
  <c r="J10681" i="3"/>
  <c r="J4269" i="3"/>
  <c r="J13469" i="3"/>
  <c r="J13062" i="3"/>
  <c r="J1092" i="3"/>
  <c r="J14105" i="3"/>
  <c r="J627" i="3"/>
  <c r="J4680" i="3"/>
  <c r="J6219" i="3"/>
  <c r="J5064" i="3"/>
  <c r="J8251" i="3"/>
  <c r="J8391" i="3"/>
  <c r="J11960" i="3"/>
  <c r="J1920" i="3"/>
  <c r="J11051" i="3"/>
  <c r="J6051" i="3"/>
  <c r="J11066" i="3"/>
  <c r="J8133" i="3"/>
  <c r="J13969" i="3"/>
  <c r="J5560" i="3"/>
  <c r="J8646" i="3"/>
  <c r="J9375" i="3"/>
  <c r="J6554" i="3"/>
  <c r="J12399" i="3"/>
  <c r="J824" i="3"/>
  <c r="J14008" i="3"/>
  <c r="J6529" i="3"/>
  <c r="J2607" i="3"/>
  <c r="J4583" i="3"/>
  <c r="J8906" i="3"/>
  <c r="J9371" i="3"/>
  <c r="J425" i="3"/>
  <c r="J11573" i="3"/>
  <c r="J9176" i="3"/>
  <c r="J4847" i="3"/>
  <c r="J7577" i="3"/>
  <c r="J9508" i="3"/>
  <c r="J1983" i="3"/>
  <c r="J3529" i="3"/>
  <c r="J5347" i="3"/>
  <c r="J3557" i="3"/>
  <c r="J12802" i="3"/>
  <c r="J10418" i="3"/>
  <c r="J11014" i="3"/>
  <c r="J11031" i="3"/>
  <c r="J11270" i="3"/>
  <c r="J3955" i="3"/>
  <c r="J4190" i="3"/>
  <c r="J10096" i="3"/>
  <c r="J4914" i="3"/>
  <c r="J12557" i="3"/>
  <c r="J6379" i="3"/>
  <c r="J6316" i="3"/>
  <c r="J3432" i="3"/>
  <c r="J12152" i="3"/>
  <c r="J6820" i="3"/>
  <c r="J5546" i="3"/>
  <c r="J14156" i="3"/>
  <c r="J11215" i="3"/>
  <c r="J2362" i="3"/>
  <c r="J6803" i="3"/>
  <c r="J625" i="3"/>
  <c r="J7801" i="3"/>
  <c r="J7049" i="3"/>
  <c r="J2815" i="3"/>
  <c r="J13602" i="3"/>
  <c r="J11348" i="3"/>
  <c r="J7163" i="3"/>
  <c r="J9933" i="3"/>
  <c r="J7741" i="3"/>
  <c r="J11731" i="3"/>
  <c r="J2680" i="3"/>
  <c r="J10031" i="3"/>
  <c r="J11506" i="3"/>
  <c r="J8088" i="3"/>
  <c r="J4164" i="3"/>
  <c r="J12820" i="3"/>
  <c r="J7869" i="3"/>
  <c r="J10483" i="3"/>
  <c r="J9861" i="3"/>
  <c r="J6790" i="3"/>
  <c r="J10183" i="3"/>
  <c r="J2674" i="3"/>
  <c r="J12014" i="3"/>
  <c r="J7269" i="3"/>
  <c r="J3936" i="3"/>
  <c r="J13675" i="3"/>
  <c r="J1354" i="3"/>
  <c r="J13842" i="3"/>
  <c r="J2983" i="3"/>
  <c r="J10034" i="3"/>
  <c r="J540" i="3"/>
  <c r="J5762" i="3"/>
  <c r="J11856" i="3"/>
  <c r="J12128" i="3"/>
  <c r="J9509" i="3"/>
  <c r="J13367" i="3"/>
  <c r="J8139" i="3"/>
  <c r="J1130" i="3"/>
  <c r="J1189" i="3"/>
  <c r="J1291" i="3"/>
  <c r="J1716" i="3"/>
  <c r="J1734" i="3"/>
  <c r="J2109" i="3"/>
  <c r="J6433" i="3"/>
  <c r="J324" i="3"/>
  <c r="J13586" i="3"/>
  <c r="J5365" i="3"/>
  <c r="J9971" i="3"/>
  <c r="J13898" i="3"/>
  <c r="J3001" i="3"/>
  <c r="J4779" i="3"/>
  <c r="J3170" i="3"/>
  <c r="J7077" i="3"/>
  <c r="J2695" i="3"/>
  <c r="J12027" i="3"/>
  <c r="J751" i="3"/>
  <c r="J9757" i="3"/>
  <c r="J12440" i="3"/>
  <c r="J8942" i="3"/>
  <c r="J2859" i="3"/>
  <c r="J12841" i="3"/>
  <c r="J6892" i="3"/>
  <c r="J7033" i="3"/>
  <c r="J2044" i="3"/>
  <c r="J13028" i="3"/>
  <c r="J6665" i="3"/>
  <c r="J2919" i="3"/>
  <c r="J1038" i="3"/>
  <c r="J4594" i="3"/>
  <c r="J10662" i="3"/>
  <c r="J9057" i="3"/>
  <c r="J13785" i="3"/>
  <c r="J5636" i="3"/>
  <c r="J4685" i="3"/>
  <c r="J10603" i="3"/>
  <c r="J11042" i="3"/>
  <c r="J10819" i="3"/>
  <c r="J9155" i="3"/>
  <c r="J8458" i="3"/>
  <c r="J11086" i="3"/>
  <c r="J9213" i="3"/>
  <c r="J3515" i="3"/>
  <c r="J3038" i="3"/>
  <c r="J3324" i="3"/>
  <c r="J12720" i="3"/>
  <c r="J9842" i="3"/>
  <c r="J7106" i="3"/>
  <c r="J12644" i="3"/>
  <c r="J3445" i="3"/>
  <c r="J2697" i="3"/>
  <c r="J1389" i="3"/>
  <c r="J6497" i="3"/>
  <c r="J11459" i="3"/>
  <c r="J9314" i="3"/>
  <c r="J9743" i="3"/>
  <c r="J8390" i="3"/>
  <c r="J7040" i="3"/>
  <c r="J8550" i="3"/>
  <c r="J5061" i="3"/>
  <c r="J12642" i="3"/>
  <c r="J6917" i="3"/>
  <c r="J3701" i="3"/>
  <c r="J13041" i="3"/>
  <c r="J14005" i="3"/>
  <c r="J9642" i="3"/>
  <c r="J11545" i="3"/>
  <c r="J5389" i="3"/>
  <c r="J684" i="3"/>
  <c r="J9152" i="3"/>
  <c r="J7709" i="3"/>
  <c r="J2635" i="3"/>
  <c r="J8923" i="3"/>
  <c r="J11499" i="3"/>
  <c r="J4192" i="3"/>
  <c r="J11572" i="3"/>
  <c r="J4395" i="3"/>
  <c r="J5844" i="3"/>
  <c r="J4398" i="3"/>
  <c r="J4362" i="3"/>
  <c r="J4438" i="3"/>
  <c r="J1317" i="3"/>
  <c r="J11000" i="3"/>
  <c r="J6406" i="3"/>
  <c r="J4786" i="3"/>
  <c r="J8380" i="3"/>
  <c r="J11306" i="3"/>
  <c r="J6419" i="3"/>
  <c r="J9651" i="3"/>
  <c r="J3040" i="3"/>
  <c r="J10574" i="3"/>
  <c r="J6240" i="3"/>
  <c r="J13908" i="3"/>
  <c r="J6953" i="3"/>
  <c r="J11528" i="3"/>
  <c r="J8332" i="3"/>
  <c r="J6974" i="3"/>
  <c r="J9660" i="3"/>
  <c r="J776" i="3"/>
  <c r="J1806" i="3"/>
  <c r="J6880" i="3"/>
  <c r="J1442" i="3"/>
  <c r="J6948" i="3"/>
  <c r="J98" i="3"/>
  <c r="J9284" i="3"/>
  <c r="J11357" i="3"/>
  <c r="J8368" i="3"/>
  <c r="J2843" i="3"/>
  <c r="J2903" i="3"/>
  <c r="J5583" i="3"/>
  <c r="J8379" i="3"/>
  <c r="J5700" i="3"/>
  <c r="J1911" i="3"/>
  <c r="J8496" i="3"/>
  <c r="J6678" i="3"/>
  <c r="J8516" i="3"/>
  <c r="J7499" i="3"/>
  <c r="J10702" i="3"/>
  <c r="J5742" i="3"/>
  <c r="J6276" i="3"/>
  <c r="J6676" i="3"/>
  <c r="J13825" i="3"/>
  <c r="J7342" i="3"/>
  <c r="J4035" i="3"/>
  <c r="J3458" i="3"/>
  <c r="J6911" i="3"/>
  <c r="J11608" i="3"/>
  <c r="J7655" i="3"/>
  <c r="J10591" i="3"/>
  <c r="J2418" i="3"/>
  <c r="J1336" i="3"/>
  <c r="J9072" i="3"/>
  <c r="J11666" i="3"/>
  <c r="J3608" i="3"/>
  <c r="J7737" i="3"/>
  <c r="J7422" i="3"/>
  <c r="J13327" i="3"/>
  <c r="J2675" i="3"/>
  <c r="J7332" i="3"/>
  <c r="J5840" i="3"/>
  <c r="J12927" i="3"/>
  <c r="J13315" i="3"/>
  <c r="J11097" i="3"/>
  <c r="J7275" i="3"/>
  <c r="J6704" i="3"/>
  <c r="J8905" i="3"/>
  <c r="J3367" i="3"/>
  <c r="J3123" i="3"/>
  <c r="J4805" i="3"/>
  <c r="J12849" i="3"/>
  <c r="J13527" i="3"/>
  <c r="J11235" i="3"/>
  <c r="J12202" i="3"/>
  <c r="J8984" i="3"/>
  <c r="J13863" i="3"/>
  <c r="J917" i="3"/>
  <c r="J191" i="3"/>
  <c r="J8168" i="3"/>
  <c r="J714" i="3"/>
  <c r="J4209" i="3"/>
  <c r="J6859" i="3"/>
  <c r="J10482" i="3"/>
  <c r="J6061" i="3"/>
  <c r="J11704" i="3"/>
  <c r="J2561" i="3"/>
  <c r="J11968" i="3"/>
  <c r="J4053" i="3"/>
  <c r="J10398" i="3"/>
  <c r="J3068" i="3"/>
  <c r="J2182" i="3"/>
  <c r="J11317" i="3"/>
  <c r="J4890" i="3"/>
  <c r="J3581" i="3"/>
  <c r="J517" i="3"/>
  <c r="J4750" i="3"/>
  <c r="J4445" i="3"/>
  <c r="J6597" i="3"/>
  <c r="J4043" i="3"/>
  <c r="J8403" i="3"/>
  <c r="J8214" i="3"/>
  <c r="J7012" i="3"/>
  <c r="J3972" i="3"/>
  <c r="J8755" i="3"/>
  <c r="J13186" i="3"/>
  <c r="J8249" i="3"/>
  <c r="J10840" i="3"/>
  <c r="J7538" i="3"/>
  <c r="J7346" i="3"/>
  <c r="J12883" i="3"/>
  <c r="J5165" i="3"/>
  <c r="J12029" i="3"/>
  <c r="J8777" i="3"/>
  <c r="J2468" i="3"/>
  <c r="J4972" i="3"/>
  <c r="J6059" i="3"/>
  <c r="J12292" i="3"/>
  <c r="J2821" i="3"/>
  <c r="J12400" i="3"/>
  <c r="J5422" i="3"/>
  <c r="J311" i="3"/>
  <c r="J5685" i="3"/>
  <c r="J10799" i="3"/>
  <c r="J8487" i="3"/>
  <c r="J9477" i="3"/>
  <c r="J6062" i="3"/>
  <c r="J10806" i="3"/>
  <c r="J9226" i="3"/>
  <c r="J8449" i="3"/>
  <c r="J11830" i="3"/>
  <c r="J8063" i="3"/>
  <c r="J8658" i="3"/>
  <c r="J7428" i="3"/>
  <c r="J13799" i="3"/>
  <c r="J518" i="3"/>
  <c r="J10461" i="3"/>
  <c r="J5801" i="3"/>
  <c r="J1014" i="3"/>
  <c r="J11213" i="3"/>
  <c r="J11464" i="3"/>
  <c r="J4030" i="3"/>
  <c r="J13420" i="3"/>
  <c r="J82" i="3"/>
  <c r="J12452" i="3"/>
  <c r="J12945" i="3"/>
  <c r="J5098" i="3"/>
  <c r="J1769" i="3"/>
  <c r="J8968" i="3"/>
  <c r="J9391" i="3"/>
  <c r="J3882" i="3"/>
  <c r="J8296" i="3"/>
  <c r="J862" i="3"/>
  <c r="J9701" i="3"/>
  <c r="J11470" i="3"/>
  <c r="J8795" i="3"/>
  <c r="J5386" i="3"/>
  <c r="J8159" i="3"/>
  <c r="J6152" i="3"/>
  <c r="J5222" i="3"/>
  <c r="J12253" i="3"/>
  <c r="J10657" i="3"/>
  <c r="J887" i="3"/>
  <c r="J8341" i="3"/>
  <c r="J4455" i="3"/>
  <c r="J5344" i="3"/>
  <c r="J8595" i="3"/>
  <c r="J10298" i="3"/>
  <c r="J12300" i="3"/>
  <c r="J8619" i="3"/>
  <c r="J942" i="3"/>
  <c r="J12962" i="3"/>
  <c r="J1950" i="3"/>
  <c r="J3732" i="3"/>
  <c r="J7438" i="3"/>
  <c r="J8180" i="3"/>
  <c r="J7607" i="3"/>
  <c r="J13320" i="3"/>
  <c r="J7230" i="3"/>
  <c r="J6671" i="3"/>
  <c r="J9189" i="3"/>
  <c r="J6370" i="3"/>
  <c r="J8941" i="3"/>
  <c r="J2562" i="3"/>
  <c r="J128" i="3"/>
  <c r="J7582" i="3"/>
  <c r="J5895" i="3"/>
  <c r="J3843" i="3"/>
  <c r="J6231" i="3"/>
  <c r="J2013" i="3"/>
  <c r="J9461" i="3"/>
  <c r="J129" i="3"/>
  <c r="J242" i="3"/>
  <c r="J669" i="3"/>
  <c r="J1345" i="3"/>
  <c r="J5493" i="3"/>
  <c r="J2204" i="3"/>
  <c r="J5670" i="3"/>
  <c r="J8804" i="3"/>
  <c r="J9820" i="3"/>
  <c r="J7528" i="3"/>
  <c r="J5448" i="3"/>
  <c r="J13796" i="3"/>
  <c r="J4636" i="3"/>
  <c r="J3296" i="3"/>
  <c r="J3547" i="3"/>
  <c r="J154" i="3"/>
  <c r="J5929" i="3"/>
  <c r="J784" i="3"/>
  <c r="J12933" i="3"/>
  <c r="J6897" i="3"/>
  <c r="J6003" i="3"/>
  <c r="J9838" i="3"/>
  <c r="J12426" i="3"/>
  <c r="J11876" i="3"/>
  <c r="J13521" i="3"/>
  <c r="J6060" i="3"/>
  <c r="J13002" i="3"/>
  <c r="J11233" i="3"/>
  <c r="J763" i="3"/>
  <c r="J10273" i="3"/>
  <c r="J2408" i="3"/>
  <c r="J13075" i="3"/>
  <c r="J5201" i="3"/>
  <c r="J216" i="3"/>
  <c r="J4018" i="3"/>
  <c r="J9980" i="3"/>
  <c r="J3685" i="3"/>
  <c r="J9552" i="3"/>
  <c r="J14069" i="3"/>
  <c r="J3949" i="3"/>
  <c r="J5331" i="3"/>
  <c r="J1906" i="3"/>
  <c r="J12431" i="3"/>
  <c r="J11886" i="3"/>
  <c r="J5432" i="3"/>
  <c r="J12838" i="3"/>
  <c r="J35" i="3"/>
  <c r="J1075" i="3"/>
  <c r="J4162" i="3"/>
  <c r="J5758" i="3"/>
  <c r="J670" i="3"/>
  <c r="J7479" i="3"/>
  <c r="J1869" i="3"/>
  <c r="J9705" i="3"/>
  <c r="J12329" i="3"/>
  <c r="J12238" i="3"/>
  <c r="J8957" i="3"/>
  <c r="J1808" i="3"/>
  <c r="J4808" i="3"/>
  <c r="J3468" i="3"/>
  <c r="J5899" i="3"/>
  <c r="J6615" i="3"/>
  <c r="J10848" i="3"/>
  <c r="J8836" i="3"/>
  <c r="J1507" i="3"/>
  <c r="J6496" i="3"/>
  <c r="J4220" i="3"/>
  <c r="J2716" i="3"/>
  <c r="J6080" i="3"/>
  <c r="J2121" i="3"/>
  <c r="J8473" i="3"/>
  <c r="J1603" i="3"/>
  <c r="J2738" i="3"/>
  <c r="J13114" i="3"/>
  <c r="J8470" i="3"/>
  <c r="J8638" i="3"/>
  <c r="J787" i="3"/>
  <c r="J13330" i="3"/>
  <c r="J2857" i="3"/>
  <c r="J3586" i="3"/>
  <c r="J10769" i="3"/>
  <c r="J13162" i="3"/>
  <c r="J445" i="3"/>
  <c r="J9301" i="3"/>
  <c r="J9305" i="3"/>
  <c r="J5125" i="3"/>
  <c r="J9390" i="3"/>
  <c r="J11030" i="3"/>
  <c r="J10815" i="3"/>
  <c r="J2436" i="3"/>
  <c r="J10671" i="3"/>
  <c r="J793" i="3"/>
  <c r="J7133" i="3"/>
  <c r="J12127" i="3"/>
  <c r="J10025" i="3"/>
  <c r="J4704" i="3"/>
  <c r="J1120" i="3"/>
  <c r="J12412" i="3"/>
  <c r="J9080" i="3"/>
  <c r="J12072" i="3"/>
  <c r="J6007" i="3"/>
  <c r="J6589" i="3"/>
  <c r="J9813" i="3"/>
  <c r="J3591" i="3"/>
  <c r="J8482" i="3"/>
  <c r="J3224" i="3"/>
  <c r="J13729" i="3"/>
  <c r="J12921" i="3"/>
  <c r="J12925" i="3"/>
  <c r="J6524" i="3"/>
  <c r="J1435" i="3"/>
  <c r="J265" i="3"/>
  <c r="J8192" i="3"/>
  <c r="J13801" i="3"/>
  <c r="J8173" i="3"/>
  <c r="J924" i="3"/>
  <c r="J5281" i="3"/>
  <c r="J807" i="3"/>
  <c r="J7155" i="3"/>
  <c r="J8236" i="3"/>
  <c r="J2350" i="3"/>
  <c r="J5305" i="3"/>
  <c r="J13383" i="3"/>
  <c r="J11163" i="3"/>
  <c r="J1003" i="3"/>
  <c r="J13133" i="3"/>
  <c r="J1477" i="3"/>
  <c r="J12645" i="3"/>
  <c r="J3077" i="3"/>
  <c r="J9172" i="3"/>
  <c r="J12083" i="3"/>
  <c r="J1072" i="3"/>
  <c r="J2014" i="3"/>
  <c r="J8149" i="3"/>
  <c r="J1838" i="3"/>
  <c r="J6030" i="3"/>
  <c r="J508" i="3"/>
  <c r="J13219" i="3"/>
  <c r="J4452" i="3"/>
  <c r="J748" i="3"/>
  <c r="J9661" i="3"/>
  <c r="J2026" i="3"/>
  <c r="J6718" i="3"/>
  <c r="J12874" i="3"/>
  <c r="J10886" i="3"/>
  <c r="J8916" i="3"/>
  <c r="J289" i="3"/>
  <c r="J9052" i="3"/>
  <c r="J11406" i="3"/>
  <c r="J5877" i="3"/>
  <c r="J5417" i="3"/>
  <c r="J4141" i="3"/>
  <c r="J7241" i="3"/>
  <c r="J1760" i="3"/>
  <c r="J9124" i="3"/>
  <c r="J526" i="3"/>
  <c r="J7938" i="3"/>
  <c r="J14190" i="3"/>
  <c r="J8929" i="3"/>
  <c r="J2145" i="3"/>
  <c r="J7585" i="3"/>
  <c r="J10416" i="3"/>
  <c r="J8317" i="3"/>
  <c r="J5000" i="3"/>
  <c r="J3389" i="3"/>
  <c r="J3466" i="3"/>
  <c r="J9942" i="3"/>
  <c r="J13826" i="3"/>
  <c r="J10068" i="3"/>
  <c r="J14163" i="3"/>
  <c r="J6673" i="3"/>
  <c r="J7385" i="3"/>
  <c r="J13996" i="3"/>
  <c r="J6137" i="3"/>
  <c r="J13751" i="3"/>
  <c r="J1447" i="3"/>
  <c r="J7805" i="3"/>
  <c r="J281" i="3"/>
  <c r="J339" i="3"/>
  <c r="J818" i="3"/>
  <c r="J593" i="3"/>
  <c r="J8806" i="3"/>
  <c r="J5269" i="3"/>
  <c r="J251" i="3"/>
  <c r="J11771" i="3"/>
  <c r="J11053" i="3"/>
  <c r="J11818" i="3"/>
  <c r="J6032" i="3"/>
  <c r="J9263" i="3"/>
  <c r="J9939" i="3"/>
  <c r="J1134" i="3"/>
  <c r="J1040" i="3"/>
  <c r="J6087" i="3"/>
  <c r="J3663" i="3"/>
  <c r="J1534" i="3"/>
  <c r="J10823" i="3"/>
  <c r="J935" i="3"/>
  <c r="J5120" i="3"/>
  <c r="J11113" i="3"/>
  <c r="J7073" i="3"/>
  <c r="J6075" i="3"/>
  <c r="J2688" i="3"/>
  <c r="J12746" i="3"/>
  <c r="J1504" i="3"/>
  <c r="J11415" i="3"/>
  <c r="J4936" i="3"/>
  <c r="J12240" i="3"/>
  <c r="J1313" i="3"/>
  <c r="J7078" i="3"/>
  <c r="J5531" i="3"/>
  <c r="J3002" i="3"/>
  <c r="J7666" i="3"/>
  <c r="J13237" i="3"/>
  <c r="J1314" i="3"/>
  <c r="J1517" i="3"/>
  <c r="J4021" i="3"/>
  <c r="J9043" i="3"/>
  <c r="J6629" i="3"/>
  <c r="J8318" i="3"/>
  <c r="J667" i="3"/>
  <c r="J10925" i="3"/>
  <c r="J9876" i="3"/>
  <c r="J8025" i="3"/>
  <c r="J1322" i="3"/>
  <c r="J7911" i="3"/>
  <c r="J6263" i="3"/>
  <c r="J8531" i="3"/>
  <c r="J7712" i="3"/>
  <c r="J11129" i="3"/>
  <c r="J3768" i="3"/>
  <c r="J9131" i="3"/>
  <c r="J2464" i="3"/>
  <c r="J7029" i="3"/>
  <c r="J2587" i="3"/>
  <c r="J6214" i="3"/>
  <c r="J9694" i="3"/>
  <c r="J2097" i="3"/>
  <c r="J6192" i="3"/>
  <c r="J9436" i="3"/>
  <c r="J8437" i="3"/>
  <c r="J8106" i="3"/>
  <c r="J9118" i="3"/>
  <c r="J3320" i="3"/>
  <c r="J13287" i="3"/>
  <c r="J8800" i="3"/>
  <c r="J9047" i="3"/>
  <c r="J10243" i="3"/>
  <c r="J12613" i="3"/>
  <c r="J13783" i="3"/>
  <c r="J4166" i="3"/>
  <c r="J13775" i="3"/>
  <c r="J12403" i="3"/>
  <c r="J12454" i="3"/>
  <c r="J8698" i="3"/>
  <c r="J7233" i="3"/>
  <c r="J3365" i="3"/>
  <c r="J6328" i="3"/>
  <c r="J6273" i="3"/>
  <c r="J5136" i="3"/>
  <c r="J7449" i="3"/>
  <c r="J6493" i="3"/>
  <c r="J11468" i="3"/>
  <c r="J8377" i="3"/>
  <c r="J8375" i="3"/>
  <c r="J2739" i="3"/>
  <c r="J7502" i="3"/>
  <c r="J13558" i="3"/>
  <c r="J2810" i="3"/>
  <c r="J544" i="3"/>
  <c r="J9489" i="3"/>
  <c r="J5498" i="3"/>
  <c r="J3606" i="3"/>
  <c r="J744" i="3"/>
  <c r="J9952" i="3"/>
  <c r="J6254" i="3"/>
  <c r="J7095" i="3"/>
  <c r="J150" i="3"/>
  <c r="J3597" i="3"/>
  <c r="J4" i="3"/>
  <c r="J13588" i="3"/>
  <c r="J4188" i="3"/>
  <c r="J2787" i="3"/>
  <c r="J13046" i="3"/>
  <c r="J9659" i="3"/>
  <c r="J509" i="3"/>
  <c r="J10716" i="3"/>
  <c r="J7435" i="3"/>
  <c r="J6297" i="3"/>
  <c r="J5640" i="3"/>
  <c r="J1638" i="3"/>
  <c r="J6695" i="3"/>
  <c r="J12148" i="3"/>
  <c r="J1035" i="3"/>
  <c r="J13537" i="3"/>
  <c r="J6205" i="3"/>
  <c r="J8783" i="3"/>
  <c r="J7476" i="3"/>
  <c r="J1934" i="3"/>
  <c r="J11596" i="3"/>
  <c r="J910" i="3"/>
  <c r="J8292" i="3"/>
  <c r="J9056" i="3"/>
  <c r="J8286" i="3"/>
  <c r="J9159" i="3"/>
  <c r="J2450" i="3"/>
  <c r="J1902" i="3"/>
  <c r="J10976" i="3"/>
  <c r="J12835" i="3"/>
  <c r="J8820" i="3"/>
  <c r="J848" i="3"/>
  <c r="J2106" i="3"/>
  <c r="J3840" i="3"/>
  <c r="J12736" i="3"/>
  <c r="J13778" i="3"/>
  <c r="J6501" i="3"/>
  <c r="J9084" i="3"/>
  <c r="J4755" i="3"/>
  <c r="J12504" i="3"/>
  <c r="J7369" i="3"/>
  <c r="J7632" i="3"/>
  <c r="J14077" i="3"/>
  <c r="J7338" i="3"/>
  <c r="J12621" i="3"/>
  <c r="J3952" i="3"/>
  <c r="J3617" i="3"/>
  <c r="J4971" i="3"/>
  <c r="J8996" i="3"/>
  <c r="J6758" i="3"/>
  <c r="J11800" i="3"/>
  <c r="J2800" i="3"/>
  <c r="J9347" i="3"/>
  <c r="J5807" i="3"/>
  <c r="J13560" i="3"/>
  <c r="J1244" i="3"/>
  <c r="J13259" i="3"/>
  <c r="J10930" i="3"/>
  <c r="J11648" i="3"/>
  <c r="J5541" i="3"/>
  <c r="J3736" i="3"/>
  <c r="J2314" i="3"/>
  <c r="J13919" i="3"/>
  <c r="J4878" i="3"/>
  <c r="J1675" i="3"/>
  <c r="J141" i="3"/>
  <c r="J7274" i="3"/>
  <c r="J1365" i="3"/>
  <c r="J8111" i="3"/>
  <c r="J6000" i="3"/>
  <c r="J1237" i="3"/>
  <c r="J11095" i="3"/>
  <c r="J435" i="3"/>
  <c r="J5882" i="3"/>
  <c r="J5981" i="3"/>
  <c r="J4525" i="3"/>
  <c r="J4797" i="3"/>
  <c r="J13646" i="3"/>
  <c r="J2288" i="3"/>
  <c r="J7177" i="3"/>
  <c r="J13557" i="3"/>
  <c r="J1907" i="3"/>
  <c r="J8947" i="3"/>
  <c r="J10709" i="3"/>
  <c r="J6262" i="3"/>
  <c r="J9858" i="3"/>
  <c r="J10167" i="3"/>
  <c r="J13134" i="3"/>
  <c r="J6638" i="3"/>
  <c r="J8554" i="3"/>
  <c r="J11231" i="3"/>
  <c r="J7185" i="3"/>
  <c r="J13234" i="3"/>
  <c r="J6230" i="3"/>
  <c r="J11205" i="3"/>
  <c r="J12107" i="3"/>
  <c r="J11386" i="3"/>
  <c r="J6605" i="3"/>
  <c r="J13487" i="3"/>
  <c r="J7575" i="3"/>
  <c r="J13302" i="3"/>
  <c r="J9886" i="3"/>
  <c r="J13444" i="3"/>
  <c r="J11015" i="3"/>
  <c r="J3455" i="3"/>
  <c r="J4553" i="3"/>
  <c r="J7349" i="3"/>
  <c r="J8185" i="3"/>
  <c r="J6851" i="3"/>
  <c r="J14198" i="3"/>
  <c r="J3020" i="3"/>
  <c r="J3163" i="3"/>
  <c r="J3272" i="3"/>
  <c r="J7333" i="3"/>
  <c r="J9481" i="3"/>
  <c r="J1748" i="3"/>
  <c r="J11165" i="3"/>
  <c r="J9961" i="3"/>
  <c r="J694" i="3"/>
  <c r="J12121" i="3"/>
  <c r="J8645" i="3"/>
  <c r="J11520" i="3"/>
  <c r="J9102" i="3"/>
  <c r="J11812" i="3"/>
  <c r="J11354" i="3"/>
  <c r="J10379" i="3"/>
  <c r="J6591" i="3"/>
  <c r="J3312" i="3"/>
  <c r="J12178" i="3"/>
  <c r="J10918" i="3"/>
  <c r="J12293" i="3"/>
  <c r="J2501" i="3"/>
  <c r="J10" i="3"/>
  <c r="J3220" i="3"/>
  <c r="J6127" i="3"/>
  <c r="J6320" i="3"/>
  <c r="J5998" i="3"/>
  <c r="J12015" i="3"/>
  <c r="J226" i="3"/>
  <c r="J7644" i="3"/>
  <c r="J1347" i="3"/>
  <c r="J8911" i="3"/>
  <c r="J5733" i="3"/>
  <c r="J5763" i="3"/>
  <c r="J1378" i="3"/>
  <c r="J1691" i="3"/>
  <c r="J13177" i="3"/>
  <c r="J2708" i="3"/>
  <c r="J4785" i="3"/>
  <c r="J2134" i="3"/>
  <c r="J6999" i="3"/>
  <c r="J12455" i="3"/>
  <c r="J6710" i="3"/>
  <c r="J4993" i="3"/>
  <c r="J7718" i="3"/>
  <c r="J11727" i="3"/>
  <c r="J7661" i="3"/>
  <c r="J11057" i="3"/>
  <c r="J7733" i="3"/>
  <c r="J4422" i="3"/>
  <c r="J6281" i="3"/>
  <c r="J11973" i="3"/>
  <c r="J13292" i="3"/>
  <c r="J10292" i="3"/>
  <c r="J6760" i="3"/>
  <c r="J6775" i="3"/>
  <c r="J294" i="3"/>
  <c r="J13094" i="3"/>
  <c r="J11242" i="3"/>
  <c r="J13324" i="3"/>
  <c r="J12306" i="3"/>
  <c r="J13664" i="3"/>
  <c r="J10982" i="3"/>
  <c r="J4821" i="3"/>
  <c r="J1115" i="3"/>
  <c r="J13684" i="3"/>
  <c r="J6737" i="3"/>
  <c r="J12377" i="3"/>
  <c r="J998" i="3"/>
  <c r="J5287" i="3"/>
  <c r="J3727" i="3"/>
  <c r="J13378" i="3"/>
  <c r="J868" i="3"/>
  <c r="J6158" i="3"/>
  <c r="J1933" i="3"/>
  <c r="J6608" i="3"/>
  <c r="J1857" i="3"/>
  <c r="J6148" i="3"/>
  <c r="J8700" i="3"/>
  <c r="J7777" i="3"/>
  <c r="J7640" i="3"/>
  <c r="J8198" i="3"/>
  <c r="J4339" i="3"/>
  <c r="J13980" i="3"/>
  <c r="J9826" i="3"/>
  <c r="J10124" i="3"/>
  <c r="J956" i="3"/>
  <c r="J8167" i="3"/>
  <c r="J28" i="3"/>
  <c r="J10447" i="3"/>
  <c r="J6567" i="3"/>
  <c r="J3454" i="3"/>
  <c r="J6891" i="3"/>
  <c r="J11554" i="3"/>
  <c r="J10565" i="3"/>
  <c r="J3755" i="3"/>
  <c r="J9786" i="3"/>
  <c r="J14202" i="3"/>
  <c r="J3053" i="3"/>
  <c r="J12407" i="3"/>
  <c r="J12729" i="3"/>
  <c r="J10513" i="3"/>
  <c r="J13332" i="3"/>
  <c r="J4822" i="3"/>
  <c r="J4631" i="3"/>
  <c r="J10761" i="3"/>
  <c r="J1224" i="3"/>
  <c r="J13456" i="3"/>
  <c r="J12635" i="3"/>
  <c r="J3785" i="3"/>
  <c r="J4320" i="3"/>
  <c r="J9713" i="3"/>
  <c r="J6674" i="3"/>
  <c r="J5188" i="3"/>
  <c r="J2151" i="3"/>
  <c r="J5566" i="3"/>
  <c r="J151" i="3"/>
  <c r="J7496" i="3"/>
  <c r="J7232" i="3"/>
  <c r="J3115" i="3"/>
  <c r="J1338" i="3"/>
  <c r="J1319" i="3"/>
  <c r="J12773" i="3"/>
  <c r="J8061" i="3"/>
  <c r="J702" i="3"/>
  <c r="J12500" i="3"/>
  <c r="J5134" i="3"/>
  <c r="J6861" i="3"/>
  <c r="J2466" i="3"/>
  <c r="J8102" i="3"/>
  <c r="J13859" i="3"/>
  <c r="J12098" i="3"/>
  <c r="J11200" i="3"/>
  <c r="J3474" i="3"/>
  <c r="J11162" i="3"/>
  <c r="J8334" i="3"/>
  <c r="J9018" i="3"/>
  <c r="J945" i="3"/>
  <c r="J3371" i="3"/>
  <c r="J12556" i="3"/>
  <c r="J6275" i="3"/>
  <c r="J8902" i="3"/>
  <c r="J4948" i="3"/>
  <c r="J8650" i="3"/>
  <c r="J8108" i="3"/>
  <c r="J1912" i="3"/>
  <c r="J13697" i="3"/>
  <c r="J8357" i="3"/>
  <c r="J683" i="3"/>
  <c r="J1202" i="3"/>
  <c r="J5059" i="3"/>
  <c r="J2891" i="3"/>
  <c r="J8655" i="3"/>
  <c r="J3510" i="3"/>
  <c r="J454" i="3"/>
  <c r="J1875" i="3"/>
  <c r="J3423" i="3"/>
  <c r="J190" i="3"/>
  <c r="J6143" i="3"/>
  <c r="J10275" i="3"/>
  <c r="J10312" i="3"/>
  <c r="J2283" i="3"/>
  <c r="J11867" i="3"/>
  <c r="J4059" i="3"/>
  <c r="J13671" i="3"/>
  <c r="J9925" i="3"/>
  <c r="J13108" i="3"/>
  <c r="J5532" i="3"/>
  <c r="J5756" i="3"/>
  <c r="J13403" i="3"/>
  <c r="J4168" i="3"/>
  <c r="J9600" i="3"/>
  <c r="J6602" i="3"/>
  <c r="J1307" i="3"/>
  <c r="J6439" i="3"/>
  <c r="J8282" i="3"/>
  <c r="J961" i="3"/>
  <c r="J3154" i="3"/>
  <c r="J8430" i="3"/>
  <c r="J9834" i="3"/>
  <c r="J8579" i="3"/>
  <c r="J8313" i="3"/>
  <c r="J6895" i="3"/>
  <c r="J3173" i="3"/>
  <c r="J10382" i="3"/>
  <c r="J7091" i="3"/>
  <c r="J9863" i="3"/>
  <c r="J6815" i="3"/>
  <c r="J9366" i="3"/>
  <c r="J11121" i="3"/>
  <c r="J9977" i="3"/>
  <c r="J10822" i="3"/>
  <c r="J13000" i="3"/>
  <c r="J3631" i="3"/>
  <c r="J4234" i="3"/>
  <c r="J2339" i="3"/>
  <c r="J12787" i="3"/>
  <c r="J2196" i="3"/>
  <c r="J10880" i="3"/>
  <c r="J12159" i="3"/>
  <c r="J3990" i="3"/>
  <c r="J6160" i="3"/>
  <c r="J7143" i="3"/>
  <c r="J816" i="3"/>
  <c r="J2254" i="3"/>
  <c r="J9500" i="3"/>
  <c r="J12274" i="3"/>
  <c r="J7469" i="3"/>
  <c r="J6757" i="3"/>
  <c r="J8785" i="3"/>
  <c r="J9136" i="3"/>
  <c r="J2257" i="3"/>
  <c r="J675" i="3"/>
  <c r="J13063" i="3"/>
  <c r="J5008" i="3"/>
  <c r="J5223" i="3"/>
  <c r="J12198" i="3"/>
  <c r="J847" i="3"/>
  <c r="J8027" i="3"/>
  <c r="J8474" i="3"/>
  <c r="J3920" i="3"/>
  <c r="J5444" i="3"/>
  <c r="J11296" i="3"/>
  <c r="J12814" i="3"/>
  <c r="J6074" i="3"/>
  <c r="J13120" i="3"/>
  <c r="J6990" i="3"/>
  <c r="J6544" i="3"/>
  <c r="J1451" i="3"/>
  <c r="J3042" i="3"/>
  <c r="J5517" i="3"/>
  <c r="J10547" i="3"/>
  <c r="J13451" i="3"/>
  <c r="J1131" i="3"/>
  <c r="J343" i="3"/>
  <c r="J9480" i="3"/>
  <c r="J4811" i="3"/>
  <c r="J5538" i="3"/>
  <c r="J13398" i="3"/>
  <c r="J9769" i="3"/>
  <c r="J614" i="3"/>
  <c r="J4463" i="3"/>
  <c r="J11653" i="3"/>
  <c r="J990" i="3"/>
  <c r="J10021" i="3"/>
  <c r="J2222" i="3"/>
  <c r="J11776" i="3"/>
  <c r="J3698" i="3"/>
  <c r="J6247" i="3"/>
  <c r="J10742" i="3"/>
  <c r="J3263" i="3"/>
  <c r="J1139" i="3"/>
  <c r="J5785" i="3"/>
  <c r="J11780" i="3"/>
  <c r="J6036" i="3"/>
  <c r="J8578" i="3"/>
  <c r="J11398" i="3"/>
  <c r="J8227" i="3"/>
  <c r="J13861" i="3"/>
  <c r="J11379" i="3"/>
  <c r="J13764" i="3"/>
  <c r="J13204" i="3"/>
  <c r="J10590" i="3"/>
  <c r="J2224" i="3"/>
  <c r="J1953" i="3"/>
  <c r="J6884" i="3"/>
  <c r="J1047" i="3"/>
  <c r="J4545" i="3"/>
  <c r="J3303" i="3"/>
  <c r="J10887" i="3"/>
  <c r="J679" i="3"/>
  <c r="J11083" i="3"/>
  <c r="J12156" i="3"/>
  <c r="J14068" i="3"/>
  <c r="J13382" i="3"/>
  <c r="J13800" i="3"/>
  <c r="J8307" i="3"/>
  <c r="J7875" i="3"/>
  <c r="J3071" i="3"/>
  <c r="J7084" i="3"/>
  <c r="J11858" i="3"/>
  <c r="J6339" i="3"/>
  <c r="J4347" i="3"/>
  <c r="J8997" i="3"/>
  <c r="J7816" i="3"/>
  <c r="J10444" i="3"/>
  <c r="J1459" i="3"/>
  <c r="J7010" i="3"/>
  <c r="J11998" i="3"/>
  <c r="J5523" i="3"/>
  <c r="J12818" i="3"/>
  <c r="J13447" i="3"/>
  <c r="J4667" i="3"/>
  <c r="J8653" i="3"/>
  <c r="J10103" i="3"/>
  <c r="J2358" i="3"/>
  <c r="J9485" i="3"/>
  <c r="J11221" i="3"/>
  <c r="J3392" i="3"/>
  <c r="J7923" i="3"/>
  <c r="J6890" i="3"/>
  <c r="J11188" i="3"/>
  <c r="J9046" i="3"/>
  <c r="J5980" i="3"/>
  <c r="J3363" i="3"/>
  <c r="J4355" i="3"/>
  <c r="J5435" i="3"/>
  <c r="J2139" i="3"/>
  <c r="J4204" i="3"/>
  <c r="J9938" i="3"/>
  <c r="J4582" i="3"/>
  <c r="J12165" i="3"/>
  <c r="J7611" i="3"/>
  <c r="J10038" i="3"/>
  <c r="J4032" i="3"/>
  <c r="J2201" i="3"/>
  <c r="J10660" i="3"/>
  <c r="J1448" i="3"/>
  <c r="J10808" i="3"/>
  <c r="J6237" i="3"/>
  <c r="J5654" i="3"/>
  <c r="J7018" i="3"/>
  <c r="J10337" i="3"/>
  <c r="J13936" i="3"/>
  <c r="J6887" i="3"/>
  <c r="J10633" i="3"/>
  <c r="J3997" i="3"/>
  <c r="J1500" i="3"/>
  <c r="J8" i="3"/>
  <c r="J11815" i="3"/>
  <c r="J9698" i="3"/>
  <c r="J7424" i="3"/>
  <c r="J2626" i="3"/>
  <c r="J6874" i="3"/>
  <c r="J3665" i="3"/>
  <c r="J4316" i="3"/>
  <c r="J732" i="3"/>
  <c r="J746" i="3"/>
  <c r="J7774" i="3"/>
  <c r="J7202" i="3"/>
  <c r="J3758" i="3"/>
  <c r="J1146" i="3"/>
  <c r="J3381" i="3"/>
  <c r="J2206" i="3"/>
  <c r="J11087" i="3"/>
  <c r="J12335" i="3"/>
  <c r="J4584" i="3"/>
  <c r="J11280" i="3"/>
  <c r="J8835" i="3"/>
  <c r="J7857" i="3"/>
  <c r="J5768" i="3"/>
  <c r="J12696" i="3"/>
  <c r="J10540" i="3"/>
  <c r="J2653" i="3"/>
  <c r="J5282" i="3"/>
  <c r="J6560" i="3"/>
  <c r="J5374" i="3"/>
  <c r="J4471" i="3"/>
  <c r="J12905" i="3"/>
  <c r="J13747" i="3"/>
  <c r="J12730" i="3"/>
  <c r="J2255" i="3"/>
  <c r="J3028" i="3"/>
  <c r="J5891" i="3"/>
  <c r="J6744" i="3"/>
  <c r="J11901" i="3"/>
  <c r="J6314" i="3"/>
  <c r="J2098" i="3"/>
  <c r="J1693" i="3"/>
  <c r="J8847" i="3"/>
  <c r="J3106" i="3"/>
  <c r="J7579" i="3"/>
  <c r="J7520" i="3"/>
  <c r="J2475" i="3"/>
  <c r="J3759" i="3"/>
  <c r="J10000" i="3"/>
  <c r="J4925" i="3"/>
  <c r="J10533" i="3"/>
  <c r="J1144" i="3"/>
  <c r="J12347" i="3"/>
  <c r="J3364" i="3"/>
  <c r="J5394" i="3"/>
  <c r="J11881" i="3"/>
  <c r="J561" i="3"/>
  <c r="J4939" i="3"/>
  <c r="J10251" i="3"/>
  <c r="J4875" i="3"/>
  <c r="J5379" i="3"/>
  <c r="J8233" i="3"/>
  <c r="J13580" i="3"/>
  <c r="J11028" i="3"/>
  <c r="J8858" i="3"/>
  <c r="J5399" i="3"/>
  <c r="J2342" i="3"/>
  <c r="J2336" i="3"/>
  <c r="J4423" i="3"/>
  <c r="J12809" i="3"/>
  <c r="J14135" i="3"/>
  <c r="J9986" i="3"/>
  <c r="J7092" i="3"/>
  <c r="J700" i="3"/>
  <c r="J2615" i="3"/>
  <c r="J122" i="3"/>
  <c r="J10757" i="3"/>
  <c r="J2327" i="3"/>
  <c r="J9096" i="3"/>
  <c r="J7008" i="3"/>
  <c r="J3808" i="3"/>
  <c r="J12011" i="3"/>
  <c r="J12139" i="3"/>
  <c r="J13388" i="3"/>
  <c r="J13732" i="3"/>
  <c r="J9145" i="3"/>
  <c r="J6386" i="3"/>
  <c r="J6107" i="3"/>
  <c r="J7605" i="3"/>
  <c r="J11796" i="3"/>
  <c r="J10457" i="3"/>
  <c r="J6397" i="3"/>
  <c r="J11360" i="3"/>
  <c r="J10693" i="3"/>
  <c r="J4487" i="3"/>
  <c r="J8229" i="3"/>
  <c r="J6536" i="3"/>
  <c r="J307" i="3"/>
  <c r="J7193" i="3"/>
  <c r="J1663" i="3"/>
  <c r="J8423" i="3"/>
  <c r="J4058" i="3"/>
  <c r="J12980" i="3"/>
  <c r="J11382" i="3"/>
  <c r="J10839" i="3"/>
  <c r="J10874" i="3"/>
  <c r="J7088" i="3"/>
  <c r="J6576" i="3"/>
  <c r="J12208" i="3"/>
  <c r="J7683" i="3"/>
  <c r="J3424" i="3"/>
  <c r="J4325" i="3"/>
  <c r="J11957" i="3"/>
  <c r="J12273" i="3"/>
  <c r="J5847" i="3"/>
  <c r="J2882" i="3"/>
  <c r="J10701" i="3"/>
  <c r="J8729" i="3"/>
  <c r="J6694" i="3"/>
  <c r="J12680" i="3"/>
  <c r="J3585" i="3"/>
  <c r="J8455" i="3"/>
  <c r="J842" i="3"/>
  <c r="J1425" i="3"/>
  <c r="J2689" i="3"/>
  <c r="J9266" i="3"/>
  <c r="J3601" i="3"/>
  <c r="J7980" i="3"/>
  <c r="J596" i="3"/>
  <c r="J2790" i="3"/>
  <c r="J11889" i="3"/>
  <c r="J13603" i="3"/>
  <c r="J8213" i="3"/>
  <c r="J5694" i="3"/>
  <c r="J5066" i="3"/>
  <c r="J13598" i="3"/>
  <c r="J3147" i="3"/>
  <c r="J8770" i="3"/>
  <c r="J14049" i="3"/>
  <c r="J14200" i="3"/>
  <c r="J2829" i="3"/>
  <c r="J11452" i="3"/>
  <c r="J13439" i="3"/>
  <c r="J9261" i="3"/>
  <c r="J2698" i="3"/>
  <c r="J13477" i="3"/>
  <c r="J1899" i="3"/>
  <c r="J949" i="3"/>
  <c r="J6771" i="3"/>
  <c r="J10244" i="3"/>
  <c r="J10811" i="3"/>
  <c r="J9270" i="3"/>
  <c r="J9621" i="3"/>
  <c r="J479" i="3"/>
  <c r="J5097" i="3"/>
  <c r="J11551" i="3"/>
  <c r="J5772" i="3"/>
  <c r="J12989" i="3"/>
  <c r="J11257" i="3"/>
  <c r="J6872" i="3"/>
  <c r="J11148" i="3"/>
  <c r="J551" i="3"/>
  <c r="J13070" i="3"/>
  <c r="J5333" i="3"/>
  <c r="J1421" i="3"/>
  <c r="J10088" i="3"/>
  <c r="J10137" i="3"/>
  <c r="J7076" i="3"/>
  <c r="J11261" i="3"/>
  <c r="J2262" i="3"/>
  <c r="J6825" i="3"/>
  <c r="J8576" i="3"/>
  <c r="J13297" i="3"/>
  <c r="J553" i="3"/>
  <c r="J12842" i="3"/>
  <c r="J12768" i="3"/>
  <c r="J13045" i="3"/>
  <c r="J1349" i="3"/>
  <c r="J10374" i="3"/>
  <c r="J11134" i="3"/>
  <c r="J9569" i="3"/>
  <c r="J6264" i="3"/>
  <c r="J6334" i="3"/>
  <c r="J9830" i="3"/>
  <c r="J1097" i="3"/>
  <c r="J4766" i="3"/>
  <c r="J12779" i="3"/>
  <c r="J5718" i="3"/>
  <c r="J4144" i="3"/>
  <c r="J11207" i="3"/>
  <c r="J2373" i="3"/>
  <c r="J13105" i="3"/>
  <c r="J8816" i="3"/>
  <c r="J11222" i="3"/>
  <c r="J10631" i="3"/>
  <c r="J1515" i="3"/>
  <c r="J2941" i="3"/>
  <c r="J9185" i="3"/>
  <c r="J2008" i="3"/>
  <c r="J4457" i="3"/>
  <c r="J14082" i="3"/>
  <c r="J14059" i="3"/>
  <c r="J6958" i="3"/>
  <c r="J3651" i="3"/>
  <c r="J10090" i="3"/>
  <c r="J7420" i="3"/>
  <c r="J4702" i="3"/>
  <c r="J775" i="3"/>
  <c r="J11253" i="3"/>
  <c r="J12184" i="3"/>
  <c r="J10576" i="3"/>
  <c r="J5962" i="3"/>
  <c r="J2713" i="3"/>
  <c r="J6571" i="3"/>
  <c r="J1428" i="3"/>
  <c r="J8283" i="3"/>
  <c r="J9327" i="3"/>
  <c r="J5316" i="3"/>
  <c r="J6097" i="3"/>
  <c r="J8442" i="3"/>
  <c r="J345" i="3"/>
  <c r="J4215" i="3"/>
  <c r="J7933" i="3"/>
  <c r="J4100" i="3"/>
  <c r="J12158" i="3"/>
  <c r="J9585" i="3"/>
  <c r="J10571" i="3"/>
  <c r="J11765" i="3"/>
  <c r="J13111" i="3"/>
  <c r="J9865" i="3"/>
  <c r="J2390" i="3"/>
  <c r="J13096" i="3"/>
  <c r="J1729" i="3"/>
  <c r="J12515" i="3"/>
  <c r="J11986" i="3"/>
  <c r="J11646" i="3"/>
  <c r="J290" i="3"/>
  <c r="J329" i="3"/>
  <c r="J1547" i="3"/>
  <c r="J1164" i="3"/>
  <c r="J5464" i="3"/>
  <c r="J8660" i="3"/>
  <c r="J12332" i="3"/>
  <c r="J10703" i="3"/>
  <c r="J9449" i="3"/>
  <c r="J4508" i="3"/>
  <c r="J6326" i="3"/>
  <c r="J12542" i="3"/>
  <c r="J7467" i="3"/>
  <c r="J9581" i="3"/>
  <c r="J9764" i="3"/>
  <c r="J10929" i="3"/>
  <c r="J7295" i="3"/>
  <c r="J9175" i="3"/>
  <c r="J12003" i="3"/>
  <c r="J5150" i="3"/>
  <c r="J7836" i="3"/>
  <c r="J5585" i="3"/>
  <c r="J5897" i="3"/>
  <c r="J2250" i="3"/>
  <c r="J8924" i="3"/>
  <c r="J10552" i="3"/>
  <c r="J284" i="3"/>
  <c r="J3016" i="3"/>
  <c r="J2076" i="3"/>
  <c r="J14052" i="3"/>
  <c r="J5593" i="3"/>
  <c r="J9992" i="3"/>
  <c r="J3765" i="3"/>
  <c r="J14134" i="3"/>
  <c r="J11842" i="3"/>
  <c r="J11946" i="3"/>
  <c r="J12862" i="3"/>
  <c r="J12875" i="3"/>
  <c r="J10731" i="3"/>
  <c r="J8598" i="3"/>
  <c r="J11810" i="3"/>
  <c r="J2416" i="3"/>
  <c r="J8136" i="3"/>
  <c r="J9792" i="3"/>
  <c r="J7703" i="3"/>
  <c r="J11728" i="3"/>
  <c r="J8657" i="3"/>
  <c r="J2781" i="3"/>
  <c r="J6163" i="3"/>
  <c r="J5894" i="3"/>
  <c r="J1061" i="3"/>
  <c r="J5087" i="3"/>
  <c r="J12388" i="3"/>
  <c r="J7890" i="3"/>
  <c r="J7927" i="3"/>
  <c r="J13024" i="3"/>
  <c r="J3578" i="3"/>
  <c r="J4081" i="3"/>
  <c r="J8687" i="3"/>
  <c r="J12995" i="3"/>
  <c r="J12362" i="3"/>
  <c r="J9545" i="3"/>
  <c r="J4799" i="3"/>
  <c r="J1238" i="3"/>
  <c r="J13652" i="3"/>
  <c r="J5760" i="3"/>
  <c r="J4180" i="3"/>
  <c r="J3573" i="3"/>
  <c r="J9894" i="3"/>
  <c r="J333" i="3"/>
  <c r="J9344" i="3"/>
  <c r="J1978" i="3"/>
  <c r="J12197" i="3"/>
  <c r="J2421" i="3"/>
  <c r="J1444" i="3"/>
  <c r="J10047" i="3"/>
  <c r="J7394" i="3"/>
  <c r="J13848" i="3"/>
  <c r="J9641" i="3"/>
  <c r="J13050" i="3"/>
  <c r="J3191" i="3"/>
  <c r="J9488" i="3"/>
  <c r="J4556" i="3"/>
  <c r="J2669" i="3"/>
  <c r="J12865" i="3"/>
  <c r="J13399" i="3"/>
  <c r="J10614" i="3"/>
  <c r="J9231" i="3"/>
  <c r="J10311" i="3"/>
  <c r="J4538" i="3"/>
  <c r="J12265" i="3"/>
  <c r="J13085" i="3"/>
  <c r="J9717" i="3"/>
  <c r="J2060" i="3"/>
  <c r="J11778" i="3"/>
  <c r="J5254" i="3"/>
  <c r="J4916" i="3"/>
  <c r="J11868" i="3"/>
  <c r="J7891" i="3"/>
  <c r="J3093" i="3"/>
  <c r="J12033" i="3"/>
  <c r="J7372" i="3"/>
  <c r="J3974" i="3"/>
  <c r="J7918" i="3"/>
  <c r="J6817" i="3"/>
  <c r="J4027" i="3"/>
  <c r="J7055" i="3"/>
  <c r="J12777" i="3"/>
  <c r="J9300" i="3"/>
  <c r="J11496" i="3"/>
  <c r="J13689" i="3"/>
  <c r="J10058" i="3"/>
  <c r="J10143" i="3"/>
  <c r="J4868" i="3"/>
  <c r="J1651" i="3"/>
  <c r="J8279" i="3"/>
  <c r="J6594" i="3"/>
  <c r="J2586" i="3"/>
  <c r="J1474" i="3"/>
  <c r="J2338" i="3"/>
  <c r="J10071" i="3"/>
  <c r="J12236" i="3"/>
  <c r="J14019" i="3"/>
  <c r="J1152" i="3"/>
  <c r="J10335" i="3"/>
  <c r="J4532" i="3"/>
  <c r="J10478" i="3"/>
  <c r="J8572" i="3"/>
  <c r="J9599" i="3"/>
  <c r="J10744" i="3"/>
  <c r="J5126" i="3"/>
  <c r="J12036" i="3"/>
  <c r="J7382" i="3"/>
  <c r="J4703" i="3"/>
  <c r="J6323" i="3"/>
  <c r="J13645" i="3"/>
  <c r="J12588" i="3"/>
  <c r="J1558" i="3"/>
  <c r="J9841" i="3"/>
  <c r="J6054" i="3"/>
  <c r="J13481" i="3"/>
  <c r="J6670" i="3"/>
  <c r="J9417" i="3"/>
  <c r="J717" i="3"/>
  <c r="J938" i="3"/>
  <c r="J9945" i="3"/>
  <c r="J5151" i="3"/>
  <c r="J2322" i="3"/>
  <c r="J6283" i="3"/>
  <c r="J6652" i="3"/>
  <c r="J7753" i="3"/>
  <c r="J13247" i="3"/>
  <c r="J13466" i="3"/>
  <c r="J1187" i="3"/>
  <c r="J5930" i="3"/>
  <c r="J2660" i="3"/>
  <c r="J893" i="3"/>
  <c r="J11600" i="3"/>
  <c r="J5167" i="3"/>
  <c r="J8946" i="3"/>
  <c r="J1060" i="3"/>
  <c r="J867" i="3"/>
  <c r="J14015" i="3"/>
  <c r="J3329" i="3"/>
  <c r="J163" i="3"/>
  <c r="J6099" i="3"/>
  <c r="J4469" i="3"/>
  <c r="J12493" i="3"/>
  <c r="J6046" i="3"/>
  <c r="J4211" i="3"/>
  <c r="J5029" i="3"/>
  <c r="J6910" i="3"/>
  <c r="J7032" i="3"/>
  <c r="J13845" i="3"/>
  <c r="J11703" i="3"/>
  <c r="J8336" i="3"/>
  <c r="J413" i="3"/>
  <c r="J1852" i="3"/>
  <c r="J4720" i="3"/>
  <c r="J10812" i="3"/>
  <c r="J8342" i="3"/>
  <c r="J12657" i="3"/>
  <c r="J6537" i="3"/>
  <c r="J4649" i="3"/>
  <c r="J4335" i="3"/>
  <c r="J8032" i="3"/>
  <c r="J2170" i="3"/>
  <c r="J11955" i="3"/>
  <c r="J12498" i="3"/>
  <c r="J8483" i="3"/>
  <c r="J9703" i="3"/>
  <c r="J9323" i="3"/>
  <c r="J4551" i="3"/>
  <c r="J9770" i="3"/>
  <c r="J3294" i="3"/>
  <c r="J2315" i="3"/>
  <c r="J3069" i="3"/>
  <c r="J12610" i="3"/>
  <c r="J8821" i="3"/>
  <c r="J13702" i="3"/>
  <c r="J6113" i="3"/>
  <c r="J3452" i="3"/>
  <c r="J9504" i="3"/>
  <c r="J5945" i="3"/>
  <c r="J13949" i="3"/>
  <c r="J14153" i="3"/>
  <c r="J8644" i="3"/>
  <c r="J703" i="3"/>
  <c r="J4541" i="3"/>
  <c r="J4610" i="3"/>
  <c r="J11137" i="3"/>
  <c r="J1548" i="3"/>
  <c r="J185" i="3"/>
  <c r="J10544" i="3"/>
  <c r="J9312" i="3"/>
  <c r="J2472" i="3"/>
  <c r="J7083" i="3"/>
  <c r="J359" i="3"/>
  <c r="J10458" i="3"/>
  <c r="J1498" i="3"/>
  <c r="J8345" i="3"/>
  <c r="J4725" i="3"/>
  <c r="J14131" i="3"/>
  <c r="J6317" i="3"/>
  <c r="J1020" i="3"/>
  <c r="J10920" i="3"/>
  <c r="J11757" i="3"/>
  <c r="J8553" i="3"/>
  <c r="J8893" i="3"/>
  <c r="J11012" i="3"/>
  <c r="J7782" i="3"/>
  <c r="J30" i="3"/>
  <c r="J4483" i="3"/>
  <c r="J2861" i="3"/>
  <c r="J6586" i="3"/>
  <c r="J5836" i="3"/>
  <c r="J7100" i="3"/>
  <c r="J2022" i="3"/>
  <c r="J11795" i="3"/>
  <c r="J12124" i="3"/>
  <c r="J352" i="3"/>
  <c r="J6126" i="3"/>
  <c r="J3735" i="3"/>
  <c r="J10282" i="3"/>
  <c r="J12893" i="3"/>
  <c r="J9028" i="3"/>
  <c r="J6300" i="3"/>
  <c r="J10179" i="3"/>
  <c r="J9319" i="3"/>
  <c r="J630" i="3"/>
  <c r="J12712" i="3"/>
  <c r="J7128" i="3"/>
  <c r="J5911" i="3"/>
  <c r="J5577" i="3"/>
  <c r="J6756" i="3"/>
  <c r="J9758" i="3"/>
  <c r="J2210" i="3"/>
  <c r="J2918" i="3"/>
  <c r="J11917" i="3"/>
  <c r="J12900" i="3"/>
  <c r="J1523" i="3"/>
  <c r="J5270" i="3"/>
  <c r="J2448" i="3"/>
  <c r="J1746" i="3"/>
  <c r="J9635" i="3"/>
  <c r="J5601" i="3"/>
  <c r="J2051" i="3"/>
  <c r="J4054" i="3"/>
  <c r="J139" i="3"/>
  <c r="J13468" i="3"/>
  <c r="J2079" i="3"/>
  <c r="J8372" i="3"/>
  <c r="J930" i="3"/>
  <c r="J3178" i="3"/>
  <c r="J4732" i="3"/>
  <c r="J1759" i="3"/>
  <c r="J2208" i="3"/>
  <c r="J1324" i="3"/>
  <c r="J13218" i="3"/>
  <c r="J830" i="3"/>
  <c r="J2275" i="3"/>
  <c r="J4427" i="3"/>
  <c r="J12078" i="3"/>
  <c r="J11962" i="3"/>
  <c r="J14087" i="3"/>
  <c r="J3615" i="3"/>
  <c r="J2543" i="3"/>
  <c r="J4440" i="3"/>
  <c r="J9397" i="3"/>
  <c r="J5737" i="3"/>
  <c r="J4943" i="3"/>
  <c r="J12192" i="3"/>
  <c r="J5883" i="3"/>
  <c r="J6769" i="3"/>
  <c r="J6161" i="3"/>
  <c r="J7906" i="3"/>
  <c r="J4959" i="3"/>
  <c r="J5408" i="3"/>
  <c r="J1497" i="3"/>
  <c r="J3206" i="3"/>
  <c r="J4813" i="3"/>
  <c r="J12562" i="3"/>
  <c r="J370" i="3"/>
  <c r="J5384" i="3"/>
  <c r="J12553" i="3"/>
  <c r="J12569" i="3"/>
  <c r="J9989" i="3"/>
  <c r="J366" i="3"/>
  <c r="J12853" i="3"/>
  <c r="J3954" i="3"/>
  <c r="J971" i="3"/>
  <c r="J10539" i="3"/>
  <c r="J9890" i="3"/>
  <c r="J6721" i="3"/>
  <c r="J2596" i="3"/>
  <c r="J192" i="3"/>
  <c r="J6120" i="3"/>
  <c r="J4955" i="3"/>
  <c r="J8456" i="3"/>
  <c r="J2293" i="3"/>
  <c r="J8382" i="3"/>
  <c r="J5802" i="3"/>
  <c r="J7053" i="3"/>
  <c r="J3941" i="3"/>
  <c r="J12934" i="3"/>
  <c r="J2538" i="3"/>
  <c r="J7693" i="3"/>
  <c r="J10644" i="3"/>
  <c r="J547" i="3"/>
  <c r="J10989" i="3"/>
  <c r="J9156" i="3"/>
  <c r="J5055" i="3"/>
  <c r="J3711" i="3"/>
  <c r="J2751" i="3"/>
  <c r="J9276" i="3"/>
  <c r="J1631" i="3"/>
  <c r="J12333" i="3"/>
  <c r="J13460" i="3"/>
  <c r="J11189" i="3"/>
  <c r="J1609" i="3"/>
  <c r="J8925" i="3"/>
  <c r="J12143" i="3"/>
  <c r="J13373" i="3"/>
  <c r="J5166" i="3"/>
  <c r="J5229" i="3"/>
  <c r="J5666" i="3"/>
  <c r="J1936" i="3"/>
  <c r="J9085" i="3"/>
  <c r="J5460" i="3"/>
  <c r="J11512" i="3"/>
  <c r="J4905" i="3"/>
  <c r="J1770" i="3"/>
  <c r="J10532" i="3"/>
  <c r="J10623" i="3"/>
  <c r="J1622" i="3"/>
  <c r="J1019" i="3"/>
  <c r="J10667" i="3"/>
  <c r="J177" i="3"/>
  <c r="J10735" i="3"/>
  <c r="J7393" i="3"/>
  <c r="J1355" i="3"/>
  <c r="J7819" i="3"/>
  <c r="J5396" i="3"/>
  <c r="J14171" i="3"/>
  <c r="J13395" i="3"/>
  <c r="J5288" i="3"/>
  <c r="J9380" i="3"/>
  <c r="J9250" i="3"/>
  <c r="J8374" i="3"/>
  <c r="J2186" i="3"/>
  <c r="J5706" i="3"/>
  <c r="J3101" i="3"/>
  <c r="J7174" i="3"/>
  <c r="J9679" i="3"/>
  <c r="J3571" i="3"/>
  <c r="J6296" i="3"/>
  <c r="J176" i="3"/>
  <c r="J8888" i="3"/>
  <c r="J1816" i="3"/>
  <c r="J6647" i="3"/>
  <c r="J2817" i="3"/>
  <c r="J1078" i="3"/>
  <c r="J11928" i="3"/>
  <c r="J11569" i="3"/>
  <c r="J552" i="3"/>
  <c r="J12000" i="3"/>
  <c r="J1231" i="3"/>
  <c r="J11533" i="3"/>
  <c r="J2143" i="3"/>
  <c r="J6029" i="3"/>
  <c r="J351" i="3"/>
  <c r="J10442" i="3"/>
  <c r="J9495" i="3"/>
  <c r="J13109" i="3"/>
  <c r="J10559" i="3"/>
  <c r="J8364" i="3"/>
  <c r="J13830" i="3"/>
  <c r="J1844" i="3"/>
  <c r="J11789" i="3"/>
  <c r="J2271" i="3"/>
  <c r="J3188" i="3"/>
  <c r="J4293" i="3"/>
  <c r="J802" i="3"/>
  <c r="J1766" i="3"/>
  <c r="J6155" i="3"/>
  <c r="J8464" i="3"/>
  <c r="J8261" i="3"/>
  <c r="J3592" i="3"/>
  <c r="J9440" i="3"/>
  <c r="J13871" i="3"/>
  <c r="J13992" i="3"/>
  <c r="J1493" i="3"/>
  <c r="J12323" i="3"/>
  <c r="J1470" i="3"/>
  <c r="J1876" i="3"/>
  <c r="J4198" i="3"/>
  <c r="J14099" i="3"/>
  <c r="J12460" i="3"/>
  <c r="J8765" i="3"/>
  <c r="J3293" i="3"/>
  <c r="J9680" i="3"/>
  <c r="J12649" i="3"/>
  <c r="J3580" i="3"/>
  <c r="J9393" i="3"/>
  <c r="J3362" i="3"/>
  <c r="J4733" i="3"/>
  <c r="J12664" i="3"/>
  <c r="J12920" i="3"/>
  <c r="J890" i="3"/>
  <c r="J13983" i="3"/>
  <c r="J14197" i="3"/>
  <c r="J2597" i="3"/>
  <c r="J13620" i="3"/>
  <c r="J946" i="3"/>
  <c r="J9460" i="3"/>
  <c r="J2588" i="3"/>
  <c r="J348" i="3"/>
  <c r="J2838" i="3"/>
  <c r="J3219" i="3"/>
  <c r="J9767" i="3"/>
  <c r="J11764" i="3"/>
  <c r="J10562" i="3"/>
  <c r="J430" i="3"/>
  <c r="J1772" i="3"/>
  <c r="J13392" i="3"/>
  <c r="J13779" i="3"/>
  <c r="J8078" i="3"/>
  <c r="J3446" i="3"/>
  <c r="J7740" i="3"/>
  <c r="J3308" i="3"/>
  <c r="J8571" i="3"/>
  <c r="J14152" i="3"/>
  <c r="J1901" i="3"/>
  <c r="J7773" i="3"/>
  <c r="J12446" i="3"/>
  <c r="J12064" i="3"/>
  <c r="J2281" i="3"/>
  <c r="J10107" i="3"/>
  <c r="J876" i="3"/>
  <c r="J12282" i="3"/>
  <c r="J756" i="3"/>
  <c r="J6713" i="3"/>
  <c r="J10014" i="3"/>
  <c r="J6653" i="3"/>
  <c r="J12895" i="3"/>
  <c r="J1961" i="3"/>
  <c r="J5979" i="3"/>
  <c r="J6396" i="3"/>
  <c r="J6329" i="3"/>
  <c r="J4800" i="3"/>
  <c r="J5139" i="3"/>
  <c r="J120" i="3"/>
  <c r="J14185" i="3"/>
  <c r="J4807" i="3"/>
  <c r="J3644" i="3"/>
  <c r="J2595" i="3"/>
  <c r="J11485" i="3"/>
  <c r="J3746" i="3"/>
  <c r="J11685" i="3"/>
  <c r="J8118" i="3"/>
  <c r="J1484" i="3"/>
  <c r="J350" i="3"/>
  <c r="J4790" i="3"/>
  <c r="J10607" i="3"/>
  <c r="J3650" i="3"/>
  <c r="J2438" i="3"/>
  <c r="J762" i="3"/>
  <c r="J3610" i="3"/>
  <c r="J8731" i="3"/>
  <c r="J12988" i="3"/>
  <c r="J1234" i="3"/>
  <c r="J1457" i="3"/>
  <c r="J11474" i="3"/>
  <c r="J5033" i="3"/>
  <c r="J4262" i="3"/>
  <c r="J13408" i="3"/>
  <c r="J7508" i="3"/>
  <c r="J4812" i="3"/>
  <c r="J9031" i="3"/>
  <c r="J10612" i="3"/>
  <c r="J1387" i="3"/>
  <c r="J13934" i="3"/>
  <c r="J8616" i="3"/>
  <c r="J6651" i="3"/>
  <c r="J3992" i="3"/>
  <c r="J3167" i="3"/>
  <c r="J6997" i="3"/>
  <c r="J7119" i="3"/>
  <c r="J3799" i="3"/>
  <c r="J13136" i="3"/>
  <c r="J7127" i="3"/>
  <c r="J6129" i="3"/>
  <c r="J6017" i="3"/>
  <c r="J2930" i="3"/>
  <c r="J11236" i="3"/>
  <c r="J14128" i="3"/>
  <c r="J4391" i="3"/>
  <c r="J7161" i="3"/>
  <c r="J1335" i="3"/>
  <c r="J7201" i="3"/>
  <c r="J12700" i="3"/>
  <c r="J7735" i="3"/>
  <c r="J7763" i="3"/>
  <c r="J2031" i="3"/>
  <c r="J8050" i="3"/>
  <c r="J10584" i="3"/>
  <c r="J11316" i="3"/>
  <c r="J10997" i="3"/>
  <c r="J11369" i="3"/>
  <c r="J5821" i="3"/>
  <c r="J6049" i="3"/>
  <c r="J2585" i="3"/>
  <c r="J3535" i="3"/>
  <c r="J12884" i="3"/>
  <c r="J5557" i="3"/>
  <c r="J11682" i="3"/>
  <c r="J4185" i="3"/>
  <c r="J12279" i="3"/>
  <c r="J5155" i="3"/>
  <c r="J10111" i="3"/>
  <c r="J7985" i="3"/>
  <c r="J2940" i="3"/>
  <c r="J10169" i="3"/>
  <c r="J10219" i="3"/>
  <c r="J1636" i="3"/>
  <c r="J1167" i="3"/>
  <c r="J6157" i="3"/>
  <c r="J6416" i="3"/>
  <c r="J497" i="3"/>
  <c r="J14120" i="3"/>
  <c r="J13885" i="3"/>
  <c r="J13699" i="3"/>
  <c r="J1453" i="3"/>
  <c r="J3143" i="3"/>
  <c r="J5832" i="3"/>
  <c r="J3821" i="3"/>
  <c r="J9911" i="3"/>
  <c r="J13916" i="3"/>
  <c r="J2234" i="3"/>
  <c r="J213" i="3"/>
  <c r="J1360" i="3"/>
  <c r="J8688" i="3"/>
  <c r="J11059" i="3"/>
  <c r="J10370" i="3"/>
  <c r="J10105" i="3"/>
  <c r="J13549" i="3"/>
  <c r="J135" i="3"/>
  <c r="J9150" i="3"/>
  <c r="J4409" i="3"/>
  <c r="J13141" i="3"/>
  <c r="J779" i="3"/>
  <c r="J7441" i="3"/>
  <c r="J1807" i="3"/>
  <c r="J7905" i="3"/>
  <c r="J8538" i="3"/>
  <c r="J13066" i="3"/>
  <c r="J14187" i="3"/>
  <c r="J10842" i="3"/>
  <c r="J11373" i="3"/>
  <c r="J5427" i="3"/>
  <c r="J7167" i="3"/>
  <c r="J31" i="3"/>
  <c r="J11264" i="3"/>
  <c r="J11568" i="3"/>
  <c r="J12705" i="3"/>
  <c r="J13530" i="3"/>
  <c r="J8664" i="3"/>
  <c r="J2663" i="3"/>
  <c r="J13683" i="3"/>
  <c r="J12805" i="3"/>
  <c r="J2990" i="3"/>
  <c r="J10609" i="3"/>
  <c r="J2471" i="3"/>
  <c r="J597" i="3"/>
  <c r="J12471" i="3"/>
  <c r="J11781" i="3"/>
  <c r="J9075" i="3"/>
  <c r="J14014" i="3"/>
  <c r="J7363" i="3"/>
  <c r="J9357" i="3"/>
  <c r="J8749" i="3"/>
  <c r="J9197" i="3"/>
  <c r="J8548" i="3"/>
  <c r="J9744" i="3"/>
  <c r="J11629" i="3"/>
  <c r="J2905" i="3"/>
  <c r="J11509" i="3"/>
  <c r="J8040" i="3"/>
  <c r="J7311" i="3"/>
  <c r="J12526" i="3"/>
  <c r="J8165" i="3"/>
  <c r="J13278" i="3"/>
  <c r="J13762" i="3"/>
  <c r="J13648" i="3"/>
  <c r="J5608" i="3"/>
  <c r="J11929" i="3"/>
  <c r="J220" i="3"/>
  <c r="J8728" i="3"/>
  <c r="J2488" i="3"/>
  <c r="J1286" i="3"/>
  <c r="J11054" i="3"/>
  <c r="J1004" i="3"/>
  <c r="J448" i="3"/>
  <c r="J10135" i="3"/>
  <c r="J3484" i="3"/>
  <c r="J3021" i="3"/>
  <c r="J6454" i="3"/>
  <c r="J4375" i="3"/>
  <c r="J6565" i="3"/>
  <c r="J894" i="3"/>
  <c r="J869" i="3"/>
  <c r="J1430" i="3"/>
  <c r="J3618" i="3"/>
  <c r="J6443" i="3"/>
  <c r="J10288" i="3"/>
  <c r="J5245" i="3"/>
  <c r="J3046" i="3"/>
  <c r="J4976" i="3"/>
  <c r="J5479" i="3"/>
  <c r="J4859" i="3"/>
  <c r="J13242" i="3"/>
  <c r="J10621" i="3"/>
  <c r="J10884" i="3"/>
  <c r="J10908" i="3"/>
  <c r="J3048" i="3"/>
  <c r="J13741" i="3"/>
  <c r="J9434" i="3"/>
  <c r="J13123" i="3"/>
  <c r="J5613" i="3"/>
  <c r="J6746" i="3"/>
  <c r="J2353" i="3"/>
  <c r="J8369" i="3"/>
  <c r="J13274" i="3"/>
  <c r="J11862" i="3"/>
  <c r="J10217" i="3"/>
  <c r="J5313" i="3"/>
  <c r="J2846" i="3"/>
  <c r="J10127" i="3"/>
  <c r="J11208" i="3"/>
  <c r="J10048" i="3"/>
  <c r="J3050" i="3"/>
  <c r="J1551" i="3"/>
  <c r="J9558" i="3"/>
  <c r="J8074" i="3"/>
  <c r="J6902" i="3"/>
  <c r="J6092" i="3"/>
  <c r="J13293" i="3"/>
  <c r="J13516" i="3"/>
  <c r="J6640" i="3"/>
  <c r="J8383" i="3"/>
  <c r="J12017" i="3"/>
  <c r="J113" i="3"/>
  <c r="J8410" i="3"/>
  <c r="J4010" i="3"/>
  <c r="J8076" i="3"/>
  <c r="J3489" i="3"/>
  <c r="J11196" i="3"/>
  <c r="J6876" i="3"/>
  <c r="J969" i="3"/>
  <c r="J631" i="3"/>
  <c r="J8665" i="3"/>
  <c r="J9824" i="3"/>
  <c r="J9598" i="3"/>
  <c r="J8084" i="3"/>
  <c r="J7463" i="3"/>
  <c r="J4124" i="3"/>
  <c r="J13690" i="3"/>
  <c r="J12205" i="3"/>
  <c r="J4401" i="3"/>
  <c r="J12532" i="3"/>
  <c r="J4475" i="3"/>
  <c r="J8254" i="3"/>
  <c r="J5741" i="3"/>
  <c r="J4378" i="3"/>
  <c r="J1611" i="3"/>
  <c r="J1673" i="3"/>
  <c r="J1107" i="3"/>
  <c r="J53" i="3"/>
  <c r="J12558" i="3"/>
  <c r="J8240" i="3"/>
  <c r="J7628" i="3"/>
  <c r="J12719" i="3"/>
  <c r="J14036" i="3"/>
  <c r="J4009" i="3"/>
  <c r="J2705" i="3"/>
  <c r="J7674" i="3"/>
  <c r="J10028" i="3"/>
  <c r="J695" i="3"/>
  <c r="J1832" i="3"/>
  <c r="J6955" i="3"/>
  <c r="J11350" i="3"/>
  <c r="J12254" i="3"/>
  <c r="J7767" i="3"/>
  <c r="J13986" i="3"/>
  <c r="J4639" i="3"/>
  <c r="J4001" i="3"/>
  <c r="J673" i="3"/>
  <c r="J5615" i="3"/>
  <c r="J11260" i="3"/>
  <c r="J10770" i="3"/>
  <c r="J11092" i="3"/>
  <c r="J1641" i="3"/>
  <c r="J378" i="3"/>
  <c r="J7339" i="3"/>
  <c r="J4869" i="3"/>
  <c r="J8257" i="3"/>
  <c r="J9183" i="3"/>
  <c r="J6415" i="3"/>
  <c r="J9472" i="3"/>
  <c r="J639" i="3"/>
  <c r="J11234" i="3"/>
  <c r="J7941" i="3"/>
  <c r="J13990" i="3"/>
  <c r="J10222" i="3"/>
  <c r="J2364" i="3"/>
  <c r="J4569" i="3"/>
  <c r="J14020" i="3"/>
  <c r="J3029" i="3"/>
  <c r="J2447" i="3"/>
  <c r="J11672" i="3"/>
  <c r="J11760" i="3"/>
  <c r="J7568" i="3"/>
  <c r="J10422" i="3"/>
  <c r="J5468" i="3"/>
  <c r="J6989" i="3"/>
  <c r="J10967" i="3"/>
  <c r="J402" i="3"/>
  <c r="J1113" i="3"/>
  <c r="J3841" i="3"/>
  <c r="J10083" i="3"/>
  <c r="J4872" i="3"/>
  <c r="J1615" i="3"/>
  <c r="J8606" i="3"/>
  <c r="J2750" i="3"/>
  <c r="J13239" i="3"/>
  <c r="J6569" i="3"/>
  <c r="J1023" i="3"/>
  <c r="J8928" i="3"/>
  <c r="J5081" i="3"/>
  <c r="J8038" i="3"/>
  <c r="J7848" i="3"/>
  <c r="J5380" i="3"/>
  <c r="J6301" i="3"/>
  <c r="J9324" i="3"/>
  <c r="J3503" i="3"/>
  <c r="J2012" i="3"/>
  <c r="J3792" i="3"/>
  <c r="J8962" i="3"/>
  <c r="J10554" i="3"/>
  <c r="J12576" i="3"/>
  <c r="J555" i="3"/>
  <c r="J11875" i="3"/>
  <c r="J9087" i="3"/>
  <c r="J315" i="3"/>
  <c r="J6279" i="3"/>
  <c r="J11277" i="3"/>
  <c r="J7264" i="3"/>
  <c r="J10995" i="3"/>
  <c r="J8042" i="3"/>
  <c r="J12655" i="3"/>
  <c r="J5676" i="3"/>
  <c r="J11109" i="3"/>
  <c r="J8685" i="3"/>
  <c r="J2166" i="3"/>
  <c r="J11164" i="3"/>
  <c r="J9287" i="3"/>
  <c r="J11248" i="3"/>
  <c r="J9399" i="3"/>
  <c r="J4379" i="3"/>
  <c r="J11655" i="3"/>
  <c r="J12949" i="3"/>
  <c r="J9844" i="3"/>
  <c r="J13941" i="3"/>
  <c r="J3152" i="3"/>
  <c r="J7626" i="3"/>
  <c r="J5890" i="3"/>
  <c r="J5499" i="3"/>
  <c r="J3035" i="3"/>
  <c r="J5969" i="3"/>
  <c r="J12283" i="3"/>
  <c r="J11027" i="3"/>
  <c r="J12217" i="3"/>
  <c r="J13784" i="3"/>
  <c r="J12382" i="3"/>
  <c r="J3722" i="3"/>
  <c r="J371" i="3"/>
  <c r="J6725" i="3"/>
  <c r="J4683" i="3"/>
  <c r="J8020" i="3"/>
  <c r="J506" i="3"/>
  <c r="J9738" i="3"/>
  <c r="J826" i="3"/>
  <c r="J9947" i="3"/>
  <c r="J6347" i="3"/>
  <c r="J2162" i="3"/>
  <c r="J2272" i="3"/>
  <c r="J7234" i="3"/>
  <c r="J13559" i="3"/>
  <c r="J723" i="3"/>
  <c r="J236" i="3"/>
  <c r="J6255" i="3"/>
  <c r="J3027" i="3"/>
  <c r="J3666" i="3"/>
  <c r="J14037" i="3"/>
  <c r="J3760" i="3"/>
  <c r="J12499" i="3"/>
  <c r="J10236" i="3"/>
  <c r="J9873" i="3"/>
  <c r="J10917" i="3"/>
  <c r="J5626" i="3"/>
  <c r="J8614" i="3"/>
  <c r="J13004" i="3"/>
  <c r="J8662" i="3"/>
  <c r="J9404" i="3"/>
  <c r="J6781" i="3"/>
  <c r="J10876" i="3"/>
  <c r="J6102" i="3"/>
  <c r="J3064" i="3"/>
  <c r="J8532" i="3"/>
  <c r="J8268" i="3"/>
  <c r="J6321" i="3"/>
  <c r="J5697" i="3"/>
  <c r="J1833" i="3"/>
  <c r="J1396" i="3"/>
  <c r="J9845" i="3"/>
  <c r="J12604" i="3"/>
  <c r="J10049" i="3"/>
  <c r="J8293" i="3"/>
  <c r="J7685" i="3"/>
  <c r="J7558" i="3"/>
  <c r="J10320" i="3"/>
  <c r="J2180" i="3"/>
  <c r="J1529" i="3"/>
  <c r="J1437" i="3"/>
  <c r="J1022" i="3"/>
  <c r="J11487" i="3"/>
  <c r="J9511" i="3"/>
  <c r="J10367" i="3"/>
  <c r="J4810" i="3"/>
  <c r="J2335" i="3"/>
  <c r="J9168" i="3"/>
  <c r="J11161" i="3"/>
  <c r="J7815" i="3"/>
  <c r="J14032" i="3"/>
  <c r="J6324" i="3"/>
  <c r="J12173" i="3"/>
  <c r="J10081" i="3"/>
  <c r="J7379" i="3"/>
  <c r="J1226" i="3"/>
  <c r="J9387" i="3"/>
  <c r="J5730" i="3"/>
  <c r="J11885" i="3"/>
  <c r="J4386" i="3"/>
  <c r="J2907" i="3"/>
  <c r="J8590" i="3"/>
  <c r="J12578" i="3"/>
  <c r="J798" i="3"/>
  <c r="J9879" i="3"/>
  <c r="J5154" i="3"/>
  <c r="J9922" i="3"/>
  <c r="J1392" i="3"/>
  <c r="J7402" i="3"/>
  <c r="J13311" i="3"/>
  <c r="J13074" i="3"/>
  <c r="J14021" i="3"/>
  <c r="J8539" i="3"/>
  <c r="J13366" i="3"/>
  <c r="J11974" i="3"/>
  <c r="J4296" i="3"/>
  <c r="J3533" i="3"/>
  <c r="J13246" i="3"/>
  <c r="J7645" i="3"/>
  <c r="J6190" i="3"/>
  <c r="J8499" i="3"/>
  <c r="J8281" i="3"/>
  <c r="J10756" i="3"/>
  <c r="J6533" i="3"/>
  <c r="J7191" i="3"/>
  <c r="J8623" i="3"/>
  <c r="J3321" i="3"/>
  <c r="J1499" i="3"/>
  <c r="J2718" i="3"/>
  <c r="J13434" i="3"/>
  <c r="J447" i="3"/>
  <c r="J8648" i="3"/>
  <c r="J4600" i="3"/>
  <c r="J13780" i="3"/>
  <c r="J5953" i="3"/>
  <c r="J2711" i="3"/>
  <c r="J308" i="3"/>
  <c r="J11466" i="3"/>
  <c r="J3604" i="3"/>
  <c r="J6981" i="3"/>
  <c r="J2090" i="3"/>
  <c r="J4486" i="3"/>
  <c r="J2693" i="3"/>
  <c r="J3568" i="3"/>
  <c r="J9342" i="3"/>
  <c r="J5043" i="3"/>
  <c r="J900" i="3"/>
  <c r="J11247" i="3"/>
  <c r="J13713" i="3"/>
  <c r="J3041" i="3"/>
  <c r="J13961" i="3"/>
  <c r="J12258" i="3"/>
  <c r="J2589" i="3"/>
  <c r="J1752" i="3"/>
  <c r="J6360" i="3"/>
  <c r="J14050" i="3"/>
  <c r="J1489" i="3"/>
  <c r="J8359" i="3"/>
  <c r="J11761" i="3"/>
  <c r="J14129" i="3"/>
  <c r="J12028" i="3"/>
  <c r="J4253" i="3"/>
  <c r="J6709" i="3"/>
  <c r="J8419" i="3"/>
  <c r="J9070" i="3"/>
  <c r="J11739" i="3"/>
  <c r="J10346" i="3"/>
  <c r="J7984" i="3"/>
  <c r="J7650" i="3"/>
  <c r="J12126" i="3"/>
  <c r="J13471" i="3"/>
  <c r="J9171" i="3"/>
  <c r="J13336" i="3"/>
  <c r="J4037" i="3"/>
  <c r="J5791" i="3"/>
  <c r="J13341" i="3"/>
  <c r="J3396" i="3"/>
  <c r="J12436" i="3"/>
  <c r="J1811" i="3"/>
  <c r="J6784" i="3"/>
  <c r="J6027" i="3"/>
  <c r="J7434" i="3"/>
  <c r="J9212" i="3"/>
  <c r="J399" i="3"/>
  <c r="J13917" i="3"/>
  <c r="J10446" i="3"/>
  <c r="J5609" i="3"/>
  <c r="J12509" i="3"/>
  <c r="J9227" i="3"/>
  <c r="J2142" i="3"/>
  <c r="J12101" i="3"/>
  <c r="J13321" i="3"/>
  <c r="J12812" i="3"/>
  <c r="J9791" i="3"/>
  <c r="J2545" i="3"/>
  <c r="J11972" i="3"/>
  <c r="J3830" i="3"/>
  <c r="J3791" i="3"/>
  <c r="J11294" i="3"/>
  <c r="J13940" i="3"/>
  <c r="J8348" i="3"/>
  <c r="J3509" i="3"/>
  <c r="J8763" i="3"/>
  <c r="J6879" i="3"/>
  <c r="J392" i="3"/>
  <c r="J5283" i="3"/>
  <c r="J3904" i="3"/>
  <c r="J13276" i="3"/>
  <c r="J6728" i="3"/>
  <c r="J10307" i="3"/>
  <c r="J12119" i="3"/>
  <c r="J1706" i="3"/>
  <c r="J12996" i="3"/>
  <c r="J5402" i="3"/>
  <c r="J2132" i="3"/>
  <c r="J3078" i="3"/>
  <c r="J8832" i="3"/>
  <c r="J6189" i="3"/>
  <c r="J5667" i="3"/>
  <c r="J7387" i="3"/>
  <c r="J12928" i="3"/>
  <c r="J5015" i="3"/>
  <c r="J1958" i="3"/>
  <c r="J9334" i="3"/>
  <c r="J2302" i="3"/>
  <c r="J10324" i="3"/>
  <c r="J7135" i="3"/>
  <c r="J13925" i="3"/>
  <c r="J3861" i="3"/>
  <c r="J5738" i="3"/>
  <c r="J4575" i="3"/>
  <c r="J828" i="3"/>
  <c r="J1895" i="3"/>
  <c r="J5777" i="3"/>
  <c r="J2458" i="3"/>
  <c r="J8066" i="3"/>
  <c r="J13847" i="3"/>
  <c r="J13728" i="3"/>
  <c r="J9732" i="3"/>
  <c r="J10897" i="3"/>
  <c r="J12952" i="3"/>
  <c r="J1036" i="3"/>
  <c r="J4719" i="3"/>
  <c r="J4656" i="3"/>
  <c r="J8256" i="3"/>
  <c r="J9803" i="3"/>
  <c r="J3111" i="3"/>
  <c r="J4986" i="3"/>
  <c r="J173" i="3"/>
  <c r="J6889" i="3"/>
  <c r="J12351" i="3"/>
  <c r="J8226" i="3"/>
  <c r="J10939" i="3"/>
  <c r="J9935" i="3"/>
  <c r="J10098" i="3"/>
  <c r="J5307" i="3"/>
  <c r="J12668" i="3"/>
  <c r="J8087" i="3"/>
  <c r="J7676" i="3"/>
  <c r="J5792" i="3"/>
  <c r="J13758" i="3"/>
  <c r="J10189" i="3"/>
  <c r="J11001" i="3"/>
  <c r="J6617" i="3"/>
  <c r="J4045" i="3"/>
  <c r="J10944" i="3"/>
  <c r="J9193" i="3"/>
  <c r="J1456" i="3"/>
  <c r="J1820" i="3"/>
  <c r="J5764" i="3"/>
  <c r="J12888" i="3"/>
  <c r="J1980" i="3"/>
  <c r="J543" i="3"/>
  <c r="J13631" i="3"/>
  <c r="J2267" i="3"/>
  <c r="J13176" i="3"/>
  <c r="J10097" i="3"/>
  <c r="J6168" i="3"/>
  <c r="J9430" i="3"/>
  <c r="J6754" i="3"/>
  <c r="J3007" i="3"/>
  <c r="J6693" i="3"/>
  <c r="J9221" i="3"/>
  <c r="J6089" i="3"/>
  <c r="J6574" i="3"/>
  <c r="J6623" i="3"/>
  <c r="J4531" i="3"/>
  <c r="J52" i="3"/>
  <c r="J8974" i="3"/>
  <c r="J12039" i="3"/>
  <c r="J7158" i="3"/>
  <c r="J8053" i="3"/>
  <c r="J2133" i="3"/>
  <c r="J14010" i="3"/>
  <c r="J6894" i="3"/>
  <c r="J4406" i="3"/>
  <c r="J5941" i="3"/>
  <c r="J10958" i="3"/>
  <c r="J5031" i="3"/>
  <c r="J10209" i="3"/>
  <c r="J9926" i="3"/>
  <c r="J2737" i="3"/>
  <c r="J13644" i="3"/>
  <c r="J6006" i="3"/>
  <c r="J3485" i="3"/>
  <c r="J6266" i="3"/>
  <c r="J7254" i="3"/>
  <c r="J12821" i="3"/>
  <c r="J4767" i="3"/>
  <c r="J9808" i="3"/>
  <c r="J228" i="3"/>
  <c r="J3885" i="3"/>
  <c r="J605" i="3"/>
  <c r="J2563" i="3"/>
  <c r="J7373" i="3"/>
  <c r="J5639" i="3"/>
  <c r="J7743" i="3"/>
  <c r="J8310" i="3"/>
  <c r="J4074" i="3"/>
  <c r="J12228" i="3"/>
  <c r="J11077" i="3"/>
  <c r="J14088" i="3"/>
  <c r="J9170" i="3"/>
  <c r="J513" i="3"/>
  <c r="J10502" i="3"/>
  <c r="J11252" i="3"/>
  <c r="J6385" i="3"/>
  <c r="J10790" i="3"/>
  <c r="J5397" i="3"/>
  <c r="J4385" i="3"/>
  <c r="J12646" i="3"/>
  <c r="J3630" i="3"/>
  <c r="J11498" i="3"/>
  <c r="J1590" i="3"/>
  <c r="J1542" i="3"/>
  <c r="J1665" i="3"/>
  <c r="J10692" i="3"/>
  <c r="J3391" i="3"/>
  <c r="J659" i="3"/>
  <c r="J4367" i="3"/>
  <c r="J1021" i="3"/>
  <c r="J10117" i="3"/>
  <c r="J1067" i="3"/>
  <c r="J6518" i="3"/>
  <c r="J439" i="3"/>
  <c r="J1650" i="3"/>
  <c r="J5655" i="3"/>
  <c r="J6248" i="3"/>
  <c r="J586" i="3"/>
  <c r="J7494" i="3"/>
  <c r="J6745" i="3"/>
  <c r="J7047" i="3"/>
  <c r="J2140" i="3"/>
  <c r="J6132" i="3"/>
  <c r="J7248" i="3"/>
  <c r="J5142" i="3"/>
  <c r="J14081" i="3"/>
  <c r="J8520" i="3"/>
  <c r="J3613" i="3"/>
  <c r="J1151" i="3"/>
  <c r="J2213" i="3"/>
  <c r="J4640" i="3"/>
  <c r="J9138" i="3"/>
  <c r="J8580" i="3"/>
  <c r="J3939" i="3"/>
  <c r="J7769" i="3"/>
  <c r="J8697" i="3"/>
  <c r="J2354" i="3"/>
  <c r="J32" i="3"/>
  <c r="J600" i="3"/>
  <c r="J2876" i="3"/>
  <c r="J6996" i="3"/>
  <c r="J7965" i="3"/>
  <c r="J3996" i="3"/>
  <c r="J8476" i="3"/>
  <c r="J2439" i="3"/>
  <c r="J2219" i="3"/>
  <c r="J4275" i="3"/>
  <c r="J3814" i="3"/>
  <c r="J13656" i="3"/>
  <c r="J8682" i="3"/>
  <c r="J13854" i="3"/>
  <c r="J2529" i="3"/>
  <c r="J3139" i="3"/>
  <c r="J10147" i="3"/>
  <c r="J5439" i="3"/>
  <c r="J621" i="3"/>
  <c r="J13749" i="3"/>
  <c r="J7794" i="3"/>
  <c r="J13918" i="3"/>
  <c r="J7957" i="3"/>
  <c r="J5191" i="3"/>
  <c r="J5934" i="3"/>
  <c r="J1323" i="3"/>
  <c r="J6100" i="3"/>
  <c r="J7204" i="3"/>
  <c r="J12665" i="3"/>
  <c r="J12793" i="3"/>
  <c r="J11104" i="3"/>
  <c r="J9817" i="3"/>
  <c r="J485" i="3"/>
  <c r="J607" i="3"/>
  <c r="J12545" i="3"/>
  <c r="J1505" i="3"/>
  <c r="J6472" i="3"/>
  <c r="J13231" i="3"/>
  <c r="J13658" i="3"/>
  <c r="J8547" i="3"/>
  <c r="J4048" i="3"/>
  <c r="J2679" i="3"/>
  <c r="J12081" i="3"/>
  <c r="J12383" i="3"/>
  <c r="J9871" i="3"/>
  <c r="J8681" i="3"/>
  <c r="J10564" i="3"/>
  <c r="J11414" i="3"/>
  <c r="J2652" i="3"/>
  <c r="J7608" i="3"/>
  <c r="J10109" i="3"/>
  <c r="J10575" i="3"/>
  <c r="J7606" i="3"/>
  <c r="J4891" i="3"/>
  <c r="J12813" i="3"/>
  <c r="J7701" i="3"/>
  <c r="J13613" i="3"/>
  <c r="J13296" i="3"/>
  <c r="J1882" i="3"/>
  <c r="J9528" i="3"/>
  <c r="J4536" i="3"/>
  <c r="J7021" i="3"/>
  <c r="J7081" i="3"/>
  <c r="J11826" i="3"/>
  <c r="J1449" i="3"/>
  <c r="J10556" i="3"/>
  <c r="J911" i="3"/>
  <c r="J4044" i="3"/>
  <c r="J9412" i="3"/>
  <c r="J5244" i="3"/>
  <c r="J8675" i="3"/>
  <c r="J6792" i="3"/>
  <c r="J3470" i="3"/>
  <c r="J3719" i="3"/>
  <c r="J11665" i="3"/>
  <c r="J10316" i="3"/>
  <c r="J12344" i="3"/>
  <c r="J5996" i="3"/>
  <c r="J4933" i="3"/>
  <c r="J8073" i="3"/>
  <c r="J1128" i="3"/>
  <c r="J12349" i="3"/>
  <c r="J232" i="3"/>
  <c r="J8266" i="3"/>
  <c r="J229" i="3"/>
  <c r="J6246" i="3"/>
  <c r="J13482" i="3"/>
  <c r="J10201" i="3"/>
  <c r="J14051" i="3"/>
  <c r="J3588" i="3"/>
  <c r="J9395" i="3"/>
  <c r="J10199" i="3"/>
  <c r="J853" i="3"/>
  <c r="J4902" i="3"/>
  <c r="J4903" i="3"/>
  <c r="J2179" i="3"/>
  <c r="J2579" i="3"/>
  <c r="J12609" i="3"/>
  <c r="J4084" i="3"/>
  <c r="J13591" i="3"/>
  <c r="J7273" i="3"/>
  <c r="J12334" i="3"/>
  <c r="J10072" i="3"/>
  <c r="J13579" i="3"/>
  <c r="J6353" i="3"/>
  <c r="J12728" i="3"/>
  <c r="J7599" i="3"/>
  <c r="J1446" i="3"/>
  <c r="J11288" i="3"/>
  <c r="J10774" i="3"/>
  <c r="J4509" i="3"/>
  <c r="J8099" i="3"/>
  <c r="J10440" i="3"/>
  <c r="J13710" i="3"/>
  <c r="J4202" i="3"/>
  <c r="J10883" i="3"/>
  <c r="J8204" i="3"/>
  <c r="J3987" i="3"/>
  <c r="J5574" i="3"/>
  <c r="J6180" i="3"/>
  <c r="J8583" i="3"/>
  <c r="J10548" i="3"/>
  <c r="J1582" i="3"/>
  <c r="J8319" i="3"/>
  <c r="J3720" i="3"/>
  <c r="J3638" i="3"/>
  <c r="J7799" i="3"/>
  <c r="J6381" i="3"/>
  <c r="J403" i="3"/>
  <c r="J9597" i="3"/>
  <c r="J11136" i="3"/>
  <c r="J5902" i="3"/>
  <c r="J11831" i="3"/>
  <c r="J13226" i="3"/>
  <c r="J10366" i="3"/>
  <c r="J2934" i="3"/>
  <c r="J7466" i="3"/>
  <c r="J5487" i="3"/>
  <c r="J10485" i="3"/>
  <c r="J5306" i="3"/>
  <c r="J11756" i="3"/>
  <c r="J10643" i="3"/>
  <c r="J7150" i="3"/>
  <c r="J5889" i="3"/>
  <c r="J7409" i="3"/>
  <c r="J3690" i="3"/>
  <c r="J6245" i="3"/>
  <c r="J10966" i="3"/>
  <c r="J4561" i="3"/>
  <c r="J7359" i="3"/>
  <c r="J9950" i="3"/>
  <c r="J3292" i="3"/>
  <c r="J3055" i="3"/>
  <c r="J3079" i="3"/>
  <c r="J8649" i="3"/>
  <c r="J13453" i="3"/>
  <c r="J12994" i="3"/>
  <c r="J1402" i="3"/>
  <c r="J11865" i="3"/>
  <c r="J12067" i="3"/>
  <c r="J8712" i="3"/>
  <c r="J13868" i="3"/>
  <c r="J3245" i="3"/>
  <c r="B129" i="2" l="1"/>
  <c r="C129" i="2"/>
  <c r="A129" i="2"/>
  <c r="D129" i="2"/>
  <c r="D279" i="2"/>
  <c r="C279" i="2"/>
  <c r="A279" i="2"/>
  <c r="B279" i="2"/>
  <c r="D157" i="2"/>
  <c r="B157" i="2"/>
  <c r="A157" i="2"/>
  <c r="C157" i="2"/>
  <c r="D19" i="2"/>
  <c r="B19" i="2"/>
  <c r="A19" i="2"/>
  <c r="C19" i="2"/>
  <c r="C202" i="2"/>
  <c r="D202" i="2"/>
  <c r="A202" i="2"/>
  <c r="B202" i="2"/>
  <c r="B76" i="2"/>
  <c r="D76" i="2"/>
  <c r="A76" i="2"/>
  <c r="C76" i="2"/>
  <c r="C174" i="2"/>
  <c r="B174" i="2"/>
  <c r="D174" i="2"/>
  <c r="A174" i="2"/>
  <c r="B140" i="2"/>
  <c r="D140" i="2"/>
  <c r="C140" i="2"/>
  <c r="A140" i="2"/>
  <c r="B121" i="2"/>
  <c r="C121" i="2"/>
  <c r="D121" i="2"/>
  <c r="A121" i="2"/>
  <c r="C90" i="2"/>
  <c r="D90" i="2"/>
  <c r="B90" i="2"/>
  <c r="A90" i="2"/>
  <c r="B126" i="2"/>
  <c r="A126" i="2"/>
  <c r="C126" i="2"/>
  <c r="D126" i="2"/>
  <c r="B286" i="2"/>
  <c r="A286" i="2"/>
  <c r="D286" i="2"/>
  <c r="C286" i="2"/>
  <c r="A227" i="2"/>
  <c r="B227" i="2"/>
  <c r="D227" i="2"/>
  <c r="C227" i="2"/>
  <c r="D290" i="2"/>
  <c r="B290" i="2"/>
  <c r="C290" i="2"/>
  <c r="A290" i="2"/>
  <c r="B75" i="2"/>
  <c r="A75" i="2"/>
  <c r="C75" i="2"/>
  <c r="D75" i="2"/>
  <c r="D74" i="2"/>
  <c r="C74" i="2"/>
  <c r="B74" i="2"/>
  <c r="A74" i="2"/>
  <c r="C240" i="2"/>
  <c r="D240" i="2"/>
  <c r="A240" i="2"/>
  <c r="B240" i="2"/>
  <c r="C70" i="2"/>
  <c r="A70" i="2"/>
  <c r="D70" i="2"/>
  <c r="B70" i="2"/>
  <c r="D224" i="2"/>
  <c r="A224" i="2"/>
  <c r="B224" i="2"/>
  <c r="C224" i="2"/>
  <c r="C37" i="2"/>
  <c r="B37" i="2"/>
  <c r="D37" i="2"/>
  <c r="A37" i="2"/>
  <c r="D257" i="2"/>
  <c r="C257" i="2"/>
  <c r="B257" i="2"/>
  <c r="A257" i="2"/>
  <c r="A138" i="2"/>
  <c r="B138" i="2"/>
  <c r="D138" i="2"/>
  <c r="C138" i="2"/>
  <c r="D242" i="2"/>
  <c r="A242" i="2"/>
  <c r="C242" i="2"/>
  <c r="B242" i="2"/>
  <c r="B170" i="2"/>
  <c r="D170" i="2"/>
  <c r="A170" i="2"/>
  <c r="C170" i="2"/>
  <c r="D216" i="2"/>
  <c r="A216" i="2"/>
  <c r="C216" i="2"/>
  <c r="B216" i="2"/>
  <c r="D201" i="2"/>
  <c r="B201" i="2"/>
  <c r="A201" i="2"/>
  <c r="C201" i="2"/>
  <c r="A222" i="2"/>
  <c r="C222" i="2"/>
  <c r="B222" i="2"/>
  <c r="D222" i="2"/>
  <c r="D32" i="2"/>
  <c r="B32" i="2"/>
  <c r="A32" i="2"/>
  <c r="C32" i="2"/>
  <c r="B82" i="2"/>
  <c r="A82" i="2"/>
  <c r="C82" i="2"/>
  <c r="D82" i="2"/>
  <c r="C42" i="2"/>
  <c r="A42" i="2"/>
  <c r="B42" i="2"/>
  <c r="D42" i="2"/>
  <c r="A45" i="2"/>
  <c r="C45" i="2"/>
  <c r="B45" i="2"/>
  <c r="D45" i="2"/>
  <c r="C207" i="2"/>
  <c r="B207" i="2"/>
  <c r="A207" i="2"/>
  <c r="D207" i="2"/>
  <c r="C58" i="2"/>
  <c r="D58" i="2"/>
  <c r="B58" i="2"/>
  <c r="A58" i="2"/>
  <c r="D252" i="2"/>
  <c r="C252" i="2"/>
  <c r="A252" i="2"/>
  <c r="B252" i="2"/>
  <c r="D160" i="2"/>
  <c r="C160" i="2"/>
  <c r="A160" i="2"/>
  <c r="B160" i="2"/>
  <c r="B236" i="2"/>
  <c r="C236" i="2"/>
  <c r="A236" i="2"/>
  <c r="D236" i="2"/>
  <c r="D213" i="2"/>
  <c r="C213" i="2"/>
  <c r="A213" i="2"/>
  <c r="B213" i="2"/>
  <c r="B122" i="2"/>
  <c r="D122" i="2"/>
  <c r="C122" i="2"/>
  <c r="A122" i="2"/>
  <c r="A10" i="2"/>
  <c r="D10" i="2"/>
  <c r="C10" i="2"/>
  <c r="B10" i="2"/>
  <c r="C85" i="2"/>
  <c r="D85" i="2"/>
  <c r="A85" i="2"/>
  <c r="B85" i="2"/>
  <c r="C215" i="2"/>
  <c r="B215" i="2"/>
  <c r="D215" i="2"/>
  <c r="A215" i="2"/>
  <c r="A239" i="2"/>
  <c r="D239" i="2"/>
  <c r="B239" i="2"/>
  <c r="C239" i="2"/>
  <c r="A9" i="2"/>
  <c r="C9" i="2"/>
  <c r="D9" i="2"/>
  <c r="B9" i="2"/>
  <c r="A13" i="2"/>
  <c r="B13" i="2"/>
  <c r="C13" i="2"/>
  <c r="D13" i="2"/>
  <c r="D258" i="2"/>
  <c r="A258" i="2"/>
  <c r="C258" i="2"/>
  <c r="B258" i="2"/>
  <c r="D264" i="2"/>
  <c r="A264" i="2"/>
  <c r="C264" i="2"/>
  <c r="B264" i="2"/>
  <c r="A40" i="2"/>
  <c r="C40" i="2"/>
  <c r="B40" i="2"/>
  <c r="D40" i="2"/>
  <c r="B130" i="2"/>
  <c r="D130" i="2"/>
  <c r="A130" i="2"/>
  <c r="C130" i="2"/>
  <c r="C81" i="2"/>
  <c r="A81" i="2"/>
  <c r="D81" i="2"/>
  <c r="B81" i="2"/>
  <c r="B128" i="2"/>
  <c r="A128" i="2"/>
  <c r="C128" i="2"/>
  <c r="D128" i="2"/>
  <c r="C41" i="2"/>
  <c r="A41" i="2"/>
  <c r="D41" i="2"/>
  <c r="B41" i="2"/>
  <c r="D60" i="2"/>
  <c r="B60" i="2"/>
  <c r="C60" i="2"/>
  <c r="A60" i="2"/>
  <c r="A52" i="2"/>
  <c r="B52" i="2"/>
  <c r="C52" i="2"/>
  <c r="D52" i="2"/>
  <c r="A233" i="2"/>
  <c r="D233" i="2"/>
  <c r="B233" i="2"/>
  <c r="C233" i="2"/>
  <c r="C263" i="2"/>
  <c r="B263" i="2"/>
  <c r="D263" i="2"/>
  <c r="A263" i="2"/>
  <c r="B266" i="2"/>
  <c r="C266" i="2"/>
  <c r="A266" i="2"/>
  <c r="D266" i="2"/>
  <c r="C247" i="2"/>
  <c r="D247" i="2"/>
  <c r="A247" i="2"/>
  <c r="B247" i="2"/>
  <c r="A43" i="2"/>
  <c r="B43" i="2"/>
  <c r="D43" i="2"/>
  <c r="C43" i="2"/>
  <c r="C288" i="2"/>
  <c r="A288" i="2"/>
  <c r="D288" i="2"/>
  <c r="B288" i="2"/>
  <c r="D114" i="2"/>
  <c r="A114" i="2"/>
  <c r="B114" i="2"/>
  <c r="C114" i="2"/>
  <c r="C298" i="2"/>
  <c r="A298" i="2"/>
  <c r="B298" i="2"/>
  <c r="D298" i="2"/>
  <c r="B259" i="2"/>
  <c r="D259" i="2"/>
  <c r="C259" i="2"/>
  <c r="A259" i="2"/>
  <c r="A72" i="2"/>
  <c r="D72" i="2"/>
  <c r="B72" i="2"/>
  <c r="C72" i="2"/>
  <c r="A193" i="2"/>
  <c r="D193" i="2"/>
  <c r="B193" i="2"/>
  <c r="C193" i="2"/>
  <c r="D96" i="2"/>
  <c r="C96" i="2"/>
  <c r="A96" i="2"/>
  <c r="B96" i="2"/>
  <c r="D61" i="2"/>
  <c r="B61" i="2"/>
  <c r="A61" i="2"/>
  <c r="C61" i="2"/>
  <c r="B237" i="2"/>
  <c r="D237" i="2"/>
  <c r="A237" i="2"/>
  <c r="C237" i="2"/>
  <c r="D133" i="2"/>
  <c r="B133" i="2"/>
  <c r="C133" i="2"/>
  <c r="A133" i="2"/>
  <c r="B265" i="2"/>
  <c r="A265" i="2"/>
  <c r="D265" i="2"/>
  <c r="C265" i="2"/>
  <c r="D100" i="2"/>
  <c r="B100" i="2"/>
  <c r="A100" i="2"/>
  <c r="C100" i="2"/>
  <c r="A169" i="2"/>
  <c r="B169" i="2"/>
  <c r="C169" i="2"/>
  <c r="D169" i="2"/>
  <c r="B102" i="2"/>
  <c r="C102" i="2"/>
  <c r="D102" i="2"/>
  <c r="A102" i="2"/>
  <c r="B136" i="2"/>
  <c r="C136" i="2"/>
  <c r="A136" i="2"/>
  <c r="D136" i="2"/>
  <c r="C131" i="2"/>
  <c r="B131" i="2"/>
  <c r="D131" i="2"/>
  <c r="A131" i="2"/>
  <c r="A53" i="2"/>
  <c r="D53" i="2"/>
  <c r="C53" i="2"/>
  <c r="B53" i="2"/>
  <c r="A177" i="2"/>
  <c r="B177" i="2"/>
  <c r="D177" i="2"/>
  <c r="C177" i="2"/>
  <c r="A80" i="2"/>
  <c r="D80" i="2"/>
  <c r="B80" i="2"/>
  <c r="C80" i="2"/>
  <c r="B248" i="2"/>
  <c r="C248" i="2"/>
  <c r="D248" i="2"/>
  <c r="A248" i="2"/>
  <c r="B68" i="2"/>
  <c r="D68" i="2"/>
  <c r="C68" i="2"/>
  <c r="A68" i="2"/>
  <c r="C86" i="2"/>
  <c r="A86" i="2"/>
  <c r="B86" i="2"/>
  <c r="D86" i="2"/>
  <c r="D189" i="2"/>
  <c r="A189" i="2"/>
  <c r="B189" i="2"/>
  <c r="C189" i="2"/>
  <c r="A285" i="2"/>
  <c r="C285" i="2"/>
  <c r="B285" i="2"/>
  <c r="D285" i="2"/>
  <c r="B47" i="2"/>
  <c r="D47" i="2"/>
  <c r="C47" i="2"/>
  <c r="A47" i="2"/>
  <c r="B11" i="2"/>
  <c r="C11" i="2"/>
  <c r="A11" i="2"/>
  <c r="D11" i="2"/>
  <c r="C44" i="2"/>
  <c r="D44" i="2"/>
  <c r="A44" i="2"/>
  <c r="B44" i="2"/>
  <c r="C278" i="2"/>
  <c r="A278" i="2"/>
  <c r="D278" i="2"/>
  <c r="B278" i="2"/>
  <c r="C161" i="2"/>
  <c r="B161" i="2"/>
  <c r="D161" i="2"/>
  <c r="A161" i="2"/>
  <c r="C31" i="2"/>
  <c r="B31" i="2"/>
  <c r="A31" i="2"/>
  <c r="D31" i="2"/>
  <c r="C280" i="2"/>
  <c r="A280" i="2"/>
  <c r="B280" i="2"/>
  <c r="D280" i="2"/>
  <c r="B159" i="2"/>
  <c r="A159" i="2"/>
  <c r="D159" i="2"/>
  <c r="C159" i="2"/>
  <c r="D104" i="2"/>
  <c r="A104" i="2"/>
  <c r="C104" i="2"/>
  <c r="B104" i="2"/>
  <c r="A51" i="2"/>
  <c r="B51" i="2"/>
  <c r="C51" i="2"/>
  <c r="D51" i="2"/>
  <c r="B146" i="2"/>
  <c r="C146" i="2"/>
  <c r="A146" i="2"/>
  <c r="D146" i="2"/>
  <c r="B83" i="2"/>
  <c r="D83" i="2"/>
  <c r="A83" i="2"/>
  <c r="C83" i="2"/>
  <c r="A132" i="2"/>
  <c r="C132" i="2"/>
  <c r="D132" i="2"/>
  <c r="B132" i="2"/>
  <c r="A153" i="2"/>
  <c r="B153" i="2"/>
  <c r="C153" i="2"/>
  <c r="D153" i="2"/>
  <c r="D241" i="2"/>
  <c r="B241" i="2"/>
  <c r="A241" i="2"/>
  <c r="C241" i="2"/>
  <c r="C260" i="2"/>
  <c r="D260" i="2"/>
  <c r="B260" i="2"/>
  <c r="A260" i="2"/>
  <c r="A54" i="2"/>
  <c r="C54" i="2"/>
  <c r="D54" i="2"/>
  <c r="B54" i="2"/>
  <c r="A155" i="2"/>
  <c r="D155" i="2"/>
  <c r="B155" i="2"/>
  <c r="C155" i="2"/>
  <c r="C225" i="2"/>
  <c r="D225" i="2"/>
  <c r="B225" i="2"/>
  <c r="A225" i="2"/>
  <c r="B6" i="2"/>
  <c r="C6" i="2"/>
  <c r="A6" i="2"/>
  <c r="D6" i="2"/>
  <c r="C48" i="2"/>
  <c r="B48" i="2"/>
  <c r="D48" i="2"/>
  <c r="A48" i="2"/>
  <c r="D276" i="2"/>
  <c r="A276" i="2"/>
  <c r="C276" i="2"/>
  <c r="B276" i="2"/>
  <c r="C191" i="2"/>
  <c r="D191" i="2"/>
  <c r="A191" i="2"/>
  <c r="B191" i="2"/>
  <c r="D192" i="2"/>
  <c r="A192" i="2"/>
  <c r="C192" i="2"/>
  <c r="B192" i="2"/>
  <c r="B289" i="2"/>
  <c r="D289" i="2"/>
  <c r="C289" i="2"/>
  <c r="A289" i="2"/>
  <c r="A35" i="2"/>
  <c r="C35" i="2"/>
  <c r="B35" i="2"/>
  <c r="D35" i="2"/>
  <c r="A182" i="2"/>
  <c r="B182" i="2"/>
  <c r="C182" i="2"/>
  <c r="D182" i="2"/>
  <c r="B137" i="2"/>
  <c r="A137" i="2"/>
  <c r="C137" i="2"/>
  <c r="D137" i="2"/>
  <c r="B87" i="2"/>
  <c r="C87" i="2"/>
  <c r="A87" i="2"/>
  <c r="D87" i="2"/>
  <c r="A194" i="2"/>
  <c r="C194" i="2"/>
  <c r="B194" i="2"/>
  <c r="D194" i="2"/>
  <c r="A17" i="2"/>
  <c r="B17" i="2"/>
  <c r="D17" i="2"/>
  <c r="C17" i="2"/>
  <c r="A187" i="2"/>
  <c r="D187" i="2"/>
  <c r="B187" i="2"/>
  <c r="C187" i="2"/>
  <c r="C293" i="2"/>
  <c r="A293" i="2"/>
  <c r="B293" i="2"/>
  <c r="D293" i="2"/>
  <c r="D101" i="2"/>
  <c r="B101" i="2"/>
  <c r="A101" i="2"/>
  <c r="C101" i="2"/>
  <c r="B245" i="2"/>
  <c r="C245" i="2"/>
  <c r="A245" i="2"/>
  <c r="D245" i="2"/>
  <c r="D14" i="2"/>
  <c r="C14" i="2"/>
  <c r="B14" i="2"/>
  <c r="A14" i="2"/>
  <c r="A256" i="2"/>
  <c r="B256" i="2"/>
  <c r="D256" i="2"/>
  <c r="C256" i="2"/>
  <c r="C5" i="2"/>
  <c r="B5" i="2"/>
  <c r="A5" i="2"/>
  <c r="D5" i="2"/>
  <c r="C94" i="2"/>
  <c r="B94" i="2"/>
  <c r="D94" i="2"/>
  <c r="A94" i="2"/>
  <c r="D115" i="2"/>
  <c r="A115" i="2"/>
  <c r="C115" i="2"/>
  <c r="B115" i="2"/>
  <c r="B190" i="2"/>
  <c r="A190" i="2"/>
  <c r="C190" i="2"/>
  <c r="D190" i="2"/>
  <c r="C166" i="2"/>
  <c r="B166" i="2"/>
  <c r="A166" i="2"/>
  <c r="D166" i="2"/>
  <c r="A57" i="2"/>
  <c r="D57" i="2"/>
  <c r="C57" i="2"/>
  <c r="B57" i="2"/>
  <c r="A297" i="2"/>
  <c r="D297" i="2"/>
  <c r="C297" i="2"/>
  <c r="B297" i="2"/>
  <c r="D156" i="2"/>
  <c r="C156" i="2"/>
  <c r="A156" i="2"/>
  <c r="B156" i="2"/>
  <c r="B107" i="2"/>
  <c r="A107" i="2"/>
  <c r="D107" i="2"/>
  <c r="C107" i="2"/>
  <c r="A111" i="2"/>
  <c r="D111" i="2"/>
  <c r="C111" i="2"/>
  <c r="B111" i="2"/>
  <c r="D221" i="2"/>
  <c r="B221" i="2"/>
  <c r="C221" i="2"/>
  <c r="A221" i="2"/>
  <c r="B171" i="2"/>
  <c r="A171" i="2"/>
  <c r="C171" i="2"/>
  <c r="D171" i="2"/>
  <c r="A66" i="2"/>
  <c r="D66" i="2"/>
  <c r="C66" i="2"/>
  <c r="B66" i="2"/>
  <c r="A173" i="2"/>
  <c r="C173" i="2"/>
  <c r="D173" i="2"/>
  <c r="B173" i="2"/>
  <c r="A295" i="2"/>
  <c r="D295" i="2"/>
  <c r="C295" i="2"/>
  <c r="B295" i="2"/>
  <c r="D151" i="2"/>
  <c r="B151" i="2"/>
  <c r="A151" i="2"/>
  <c r="C151" i="2"/>
  <c r="B294" i="2"/>
  <c r="A294" i="2"/>
  <c r="C294" i="2"/>
  <c r="D294" i="2"/>
  <c r="B62" i="2"/>
  <c r="C62" i="2"/>
  <c r="A62" i="2"/>
  <c r="D62" i="2"/>
  <c r="C230" i="2"/>
  <c r="D230" i="2"/>
  <c r="A230" i="2"/>
  <c r="B230" i="2"/>
  <c r="A246" i="2"/>
  <c r="D246" i="2"/>
  <c r="B246" i="2"/>
  <c r="C246" i="2"/>
  <c r="C234" i="2"/>
  <c r="B234" i="2"/>
  <c r="A234" i="2"/>
  <c r="D234" i="2"/>
  <c r="D197" i="2"/>
  <c r="A197" i="2"/>
  <c r="B197" i="2"/>
  <c r="C197" i="2"/>
  <c r="C64" i="2"/>
  <c r="A64" i="2"/>
  <c r="B64" i="2"/>
  <c r="D64" i="2"/>
  <c r="D149" i="2"/>
  <c r="B149" i="2"/>
  <c r="C149" i="2"/>
  <c r="A149" i="2"/>
  <c r="D36" i="2"/>
  <c r="B36" i="2"/>
  <c r="C36" i="2"/>
  <c r="A36" i="2"/>
  <c r="C23" i="2"/>
  <c r="B23" i="2"/>
  <c r="D23" i="2"/>
  <c r="A23" i="2"/>
  <c r="C262" i="2"/>
  <c r="A262" i="2"/>
  <c r="B262" i="2"/>
  <c r="D262" i="2"/>
  <c r="B254" i="2"/>
  <c r="D254" i="2"/>
  <c r="C254" i="2"/>
  <c r="A254" i="2"/>
  <c r="C211" i="2"/>
  <c r="D211" i="2"/>
  <c r="A211" i="2"/>
  <c r="B211" i="2"/>
  <c r="A209" i="2"/>
  <c r="B209" i="2"/>
  <c r="C209" i="2"/>
  <c r="D209" i="2"/>
  <c r="D34" i="2"/>
  <c r="C34" i="2"/>
  <c r="A34" i="2"/>
  <c r="B34" i="2"/>
  <c r="D162" i="2"/>
  <c r="A162" i="2"/>
  <c r="B162" i="2"/>
  <c r="C162" i="2"/>
  <c r="D208" i="2"/>
  <c r="B208" i="2"/>
  <c r="A208" i="2"/>
  <c r="C208" i="2"/>
  <c r="B220" i="2"/>
  <c r="D220" i="2"/>
  <c r="C220" i="2"/>
  <c r="A220" i="2"/>
  <c r="B185" i="2"/>
  <c r="C185" i="2"/>
  <c r="D185" i="2"/>
  <c r="A185" i="2"/>
  <c r="C141" i="2"/>
  <c r="A141" i="2"/>
  <c r="D141" i="2"/>
  <c r="B141" i="2"/>
  <c r="A251" i="2"/>
  <c r="C251" i="2"/>
  <c r="D251" i="2"/>
  <c r="B251" i="2"/>
  <c r="B206" i="2"/>
  <c r="C206" i="2"/>
  <c r="A206" i="2"/>
  <c r="D206" i="2"/>
  <c r="D117" i="2"/>
  <c r="C117" i="2"/>
  <c r="B117" i="2"/>
  <c r="A117" i="2"/>
  <c r="C118" i="2"/>
  <c r="B118" i="2"/>
  <c r="D118" i="2"/>
  <c r="A118" i="2"/>
  <c r="B116" i="2"/>
  <c r="D116" i="2"/>
  <c r="A116" i="2"/>
  <c r="C116" i="2"/>
  <c r="C15" i="2"/>
  <c r="A15" i="2"/>
  <c r="D15" i="2"/>
  <c r="B15" i="2"/>
  <c r="B93" i="2"/>
  <c r="D93" i="2"/>
  <c r="C93" i="2"/>
  <c r="A93" i="2"/>
  <c r="A176" i="2"/>
  <c r="D176" i="2"/>
  <c r="C176" i="2"/>
  <c r="B176" i="2"/>
  <c r="C113" i="2"/>
  <c r="B113" i="2"/>
  <c r="D113" i="2"/>
  <c r="A113" i="2"/>
  <c r="A120" i="2"/>
  <c r="C120" i="2"/>
  <c r="B120" i="2"/>
  <c r="D120" i="2"/>
  <c r="A30" i="2"/>
  <c r="B30" i="2"/>
  <c r="C30" i="2"/>
  <c r="D30" i="2"/>
  <c r="D109" i="2"/>
  <c r="C109" i="2"/>
  <c r="A109" i="2"/>
  <c r="B109" i="2"/>
  <c r="C46" i="2"/>
  <c r="D46" i="2"/>
  <c r="B46" i="2"/>
  <c r="A46" i="2"/>
  <c r="A89" i="2"/>
  <c r="B89" i="2"/>
  <c r="C89" i="2"/>
  <c r="D89" i="2"/>
  <c r="A272" i="2"/>
  <c r="B272" i="2"/>
  <c r="C272" i="2"/>
  <c r="D272" i="2"/>
  <c r="B49" i="2"/>
  <c r="D49" i="2"/>
  <c r="C49" i="2"/>
  <c r="A49" i="2"/>
  <c r="B143" i="2"/>
  <c r="A143" i="2"/>
  <c r="D143" i="2"/>
  <c r="C143" i="2"/>
  <c r="B255" i="2"/>
  <c r="C255" i="2"/>
  <c r="A255" i="2"/>
  <c r="D255" i="2"/>
  <c r="B63" i="2"/>
  <c r="A63" i="2"/>
  <c r="D63" i="2"/>
  <c r="C63" i="2"/>
  <c r="B205" i="2"/>
  <c r="C205" i="2"/>
  <c r="D205" i="2"/>
  <c r="A205" i="2"/>
  <c r="C268" i="2"/>
  <c r="A268" i="2"/>
  <c r="D268" i="2"/>
  <c r="B268" i="2"/>
  <c r="C97" i="2"/>
  <c r="D97" i="2"/>
  <c r="A97" i="2"/>
  <c r="B97" i="2"/>
  <c r="D212" i="2"/>
  <c r="C212" i="2"/>
  <c r="B212" i="2"/>
  <c r="A212" i="2"/>
  <c r="A277" i="2"/>
  <c r="C277" i="2"/>
  <c r="D277" i="2"/>
  <c r="B277" i="2"/>
  <c r="D88" i="2"/>
  <c r="C88" i="2"/>
  <c r="B88" i="2"/>
  <c r="A88" i="2"/>
  <c r="C218" i="2"/>
  <c r="B218" i="2"/>
  <c r="A218" i="2"/>
  <c r="D218" i="2"/>
  <c r="A235" i="2"/>
  <c r="D235" i="2"/>
  <c r="B235" i="2"/>
  <c r="C235" i="2"/>
  <c r="B164" i="2"/>
  <c r="C164" i="2"/>
  <c r="A164" i="2"/>
  <c r="D164" i="2"/>
  <c r="C287" i="2"/>
  <c r="D287" i="2"/>
  <c r="B287" i="2"/>
  <c r="A287" i="2"/>
  <c r="C142" i="2"/>
  <c r="A142" i="2"/>
  <c r="B142" i="2"/>
  <c r="D142" i="2"/>
  <c r="D78" i="2"/>
  <c r="C78" i="2"/>
  <c r="A78" i="2"/>
  <c r="B78" i="2"/>
  <c r="B18" i="2"/>
  <c r="C18" i="2"/>
  <c r="D18" i="2"/>
  <c r="A18" i="2"/>
  <c r="B178" i="2"/>
  <c r="D178" i="2"/>
  <c r="C178" i="2"/>
  <c r="A178" i="2"/>
  <c r="C253" i="2"/>
  <c r="A253" i="2"/>
  <c r="B253" i="2"/>
  <c r="D253" i="2"/>
  <c r="D168" i="2"/>
  <c r="B168" i="2"/>
  <c r="A168" i="2"/>
  <c r="C168" i="2"/>
  <c r="B3" i="2"/>
  <c r="A3" i="2"/>
  <c r="C3" i="2"/>
  <c r="D3" i="2"/>
  <c r="B84" i="2"/>
  <c r="D84" i="2"/>
  <c r="A84" i="2"/>
  <c r="C84" i="2"/>
  <c r="A39" i="2"/>
  <c r="B39" i="2"/>
  <c r="C39" i="2"/>
  <c r="D39" i="2"/>
  <c r="A282" i="2"/>
  <c r="C282" i="2"/>
  <c r="D282" i="2"/>
  <c r="B282" i="2"/>
  <c r="B77" i="2"/>
  <c r="A77" i="2"/>
  <c r="C77" i="2"/>
  <c r="D77" i="2"/>
  <c r="D270" i="2"/>
  <c r="C270" i="2"/>
  <c r="A270" i="2"/>
  <c r="B270" i="2"/>
  <c r="B29" i="2"/>
  <c r="A29" i="2"/>
  <c r="C29" i="2"/>
  <c r="D29" i="2"/>
  <c r="C123" i="2"/>
  <c r="B123" i="2"/>
  <c r="D123" i="2"/>
  <c r="A123" i="2"/>
  <c r="B24" i="2"/>
  <c r="D24" i="2"/>
  <c r="C24" i="2"/>
  <c r="A24" i="2"/>
  <c r="C261" i="2"/>
  <c r="A261" i="2"/>
  <c r="D261" i="2"/>
  <c r="B261" i="2"/>
  <c r="A50" i="2"/>
  <c r="B50" i="2"/>
  <c r="C50" i="2"/>
  <c r="D50" i="2"/>
  <c r="B274" i="2"/>
  <c r="C274" i="2"/>
  <c r="D274" i="2"/>
  <c r="A274" i="2"/>
  <c r="D99" i="2"/>
  <c r="A99" i="2"/>
  <c r="C99" i="2"/>
  <c r="B99" i="2"/>
  <c r="B219" i="2"/>
  <c r="A219" i="2"/>
  <c r="D219" i="2"/>
  <c r="C219" i="2"/>
  <c r="C103" i="2"/>
  <c r="A103" i="2"/>
  <c r="B103" i="2"/>
  <c r="D103" i="2"/>
  <c r="C243" i="2"/>
  <c r="A243" i="2"/>
  <c r="B243" i="2"/>
  <c r="D243" i="2"/>
  <c r="D108" i="2"/>
  <c r="B108" i="2"/>
  <c r="A108" i="2"/>
  <c r="C108" i="2"/>
  <c r="B125" i="2"/>
  <c r="C125" i="2"/>
  <c r="D125" i="2"/>
  <c r="A125" i="2"/>
  <c r="B186" i="2"/>
  <c r="A186" i="2"/>
  <c r="C186" i="2"/>
  <c r="D186" i="2"/>
  <c r="A56" i="2"/>
  <c r="B56" i="2"/>
  <c r="D56" i="2"/>
  <c r="C56" i="2"/>
  <c r="A20" i="2"/>
  <c r="C20" i="2"/>
  <c r="D20" i="2"/>
  <c r="B20" i="2"/>
  <c r="D26" i="2"/>
  <c r="B26" i="2"/>
  <c r="A26" i="2"/>
  <c r="C26" i="2"/>
  <c r="B33" i="2"/>
  <c r="A33" i="2"/>
  <c r="C33" i="2"/>
  <c r="D33" i="2"/>
  <c r="D238" i="2"/>
  <c r="A238" i="2"/>
  <c r="C238" i="2"/>
  <c r="B238" i="2"/>
  <c r="C184" i="2"/>
  <c r="B184" i="2"/>
  <c r="D184" i="2"/>
  <c r="A184" i="2"/>
  <c r="D110" i="2"/>
  <c r="C110" i="2"/>
  <c r="B110" i="2"/>
  <c r="A110" i="2"/>
  <c r="C21" i="2"/>
  <c r="A21" i="2"/>
  <c r="D21" i="2"/>
  <c r="B21" i="2"/>
  <c r="B250" i="2"/>
  <c r="D250" i="2"/>
  <c r="C250" i="2"/>
  <c r="A250" i="2"/>
  <c r="D139" i="2"/>
  <c r="C139" i="2"/>
  <c r="A139" i="2"/>
  <c r="B139" i="2"/>
  <c r="A198" i="2"/>
  <c r="B198" i="2"/>
  <c r="D198" i="2"/>
  <c r="C198" i="2"/>
  <c r="A217" i="2"/>
  <c r="B217" i="2"/>
  <c r="C217" i="2"/>
  <c r="D217" i="2"/>
  <c r="C4" i="2"/>
  <c r="A4" i="2"/>
  <c r="B4" i="2"/>
  <c r="D4" i="2"/>
  <c r="D25" i="2"/>
  <c r="C25" i="2"/>
  <c r="A25" i="2"/>
  <c r="B25" i="2"/>
  <c r="C223" i="2"/>
  <c r="D223" i="2"/>
  <c r="B223" i="2"/>
  <c r="A223" i="2"/>
  <c r="A79" i="2"/>
  <c r="C79" i="2"/>
  <c r="D79" i="2"/>
  <c r="B79" i="2"/>
  <c r="B105" i="2"/>
  <c r="A105" i="2"/>
  <c r="D105" i="2"/>
  <c r="C105" i="2"/>
  <c r="B269" i="2"/>
  <c r="C269" i="2"/>
  <c r="D269" i="2"/>
  <c r="A269" i="2"/>
  <c r="C195" i="2"/>
  <c r="D195" i="2"/>
  <c r="A195" i="2"/>
  <c r="B195" i="2"/>
  <c r="C244" i="2"/>
  <c r="B244" i="2"/>
  <c r="A244" i="2"/>
  <c r="D244" i="2"/>
  <c r="C7" i="2"/>
  <c r="D7" i="2"/>
  <c r="A7" i="2"/>
  <c r="B7" i="2"/>
  <c r="D291" i="2"/>
  <c r="B291" i="2"/>
  <c r="C291" i="2"/>
  <c r="A291" i="2"/>
  <c r="A112" i="2"/>
  <c r="D112" i="2"/>
  <c r="C112" i="2"/>
  <c r="B112" i="2"/>
  <c r="D135" i="2"/>
  <c r="B135" i="2"/>
  <c r="A135" i="2"/>
  <c r="C135" i="2"/>
  <c r="C284" i="2"/>
  <c r="D284" i="2"/>
  <c r="A284" i="2"/>
  <c r="B284" i="2"/>
  <c r="D196" i="2"/>
  <c r="A196" i="2"/>
  <c r="B196" i="2"/>
  <c r="C196" i="2"/>
  <c r="C147" i="2"/>
  <c r="D147" i="2"/>
  <c r="B147" i="2"/>
  <c r="A147" i="2"/>
  <c r="D69" i="2"/>
  <c r="B69" i="2"/>
  <c r="C69" i="2"/>
  <c r="A69" i="2"/>
  <c r="D214" i="2"/>
  <c r="C214" i="2"/>
  <c r="A214" i="2"/>
  <c r="B214" i="2"/>
  <c r="D124" i="2"/>
  <c r="B124" i="2"/>
  <c r="A124" i="2"/>
  <c r="C124" i="2"/>
  <c r="A199" i="2"/>
  <c r="C199" i="2"/>
  <c r="D199" i="2"/>
  <c r="B199" i="2"/>
  <c r="B67" i="2"/>
  <c r="D67" i="2"/>
  <c r="C67" i="2"/>
  <c r="A67" i="2"/>
  <c r="D167" i="2"/>
  <c r="C167" i="2"/>
  <c r="A167" i="2"/>
  <c r="B167" i="2"/>
  <c r="A249" i="2"/>
  <c r="C249" i="2"/>
  <c r="D249" i="2"/>
  <c r="B249" i="2"/>
  <c r="D91" i="2"/>
  <c r="B91" i="2"/>
  <c r="A91" i="2"/>
  <c r="C91" i="2"/>
  <c r="A204" i="2"/>
  <c r="C204" i="2"/>
  <c r="D204" i="2"/>
  <c r="B204" i="2"/>
  <c r="C281" i="2"/>
  <c r="D281" i="2"/>
  <c r="B281" i="2"/>
  <c r="A281" i="2"/>
  <c r="C231" i="2"/>
  <c r="B231" i="2"/>
  <c r="D231" i="2"/>
  <c r="A231" i="2"/>
  <c r="D229" i="2"/>
  <c r="B229" i="2"/>
  <c r="C229" i="2"/>
  <c r="A229" i="2"/>
  <c r="A8" i="2"/>
  <c r="C8" i="2"/>
  <c r="B8" i="2"/>
  <c r="D8" i="2"/>
  <c r="B28" i="2"/>
  <c r="D28" i="2"/>
  <c r="C28" i="2"/>
  <c r="A28" i="2"/>
  <c r="B226" i="2"/>
  <c r="C226" i="2"/>
  <c r="D226" i="2"/>
  <c r="A226" i="2"/>
  <c r="B150" i="2"/>
  <c r="C150" i="2"/>
  <c r="D150" i="2"/>
  <c r="A150" i="2"/>
  <c r="C210" i="2"/>
  <c r="A210" i="2"/>
  <c r="D210" i="2"/>
  <c r="B210" i="2"/>
  <c r="D165" i="2"/>
  <c r="B165" i="2"/>
  <c r="A165" i="2"/>
  <c r="C165" i="2"/>
  <c r="A203" i="2"/>
  <c r="B203" i="2"/>
  <c r="C203" i="2"/>
  <c r="D203" i="2"/>
  <c r="C55" i="2"/>
  <c r="D55" i="2"/>
  <c r="A55" i="2"/>
  <c r="B55" i="2"/>
  <c r="B267" i="2"/>
  <c r="C267" i="2"/>
  <c r="D267" i="2"/>
  <c r="A267" i="2"/>
  <c r="A22" i="2"/>
  <c r="B22" i="2"/>
  <c r="D22" i="2"/>
  <c r="C22" i="2"/>
  <c r="D59" i="2"/>
  <c r="C59" i="2"/>
  <c r="A59" i="2"/>
  <c r="B59" i="2"/>
  <c r="A92" i="2"/>
  <c r="C92" i="2"/>
  <c r="B92" i="2"/>
  <c r="D92" i="2"/>
  <c r="D180" i="2"/>
  <c r="B180" i="2"/>
  <c r="A180" i="2"/>
  <c r="C180" i="2"/>
  <c r="C188" i="2"/>
  <c r="D188" i="2"/>
  <c r="B188" i="2"/>
  <c r="A188" i="2"/>
  <c r="C16" i="2"/>
  <c r="D16" i="2"/>
  <c r="A16" i="2"/>
  <c r="B16" i="2"/>
  <c r="A181" i="2"/>
  <c r="D181" i="2"/>
  <c r="B181" i="2"/>
  <c r="C181" i="2"/>
  <c r="A154" i="2"/>
  <c r="C154" i="2"/>
  <c r="B154" i="2"/>
  <c r="D154" i="2"/>
  <c r="B275" i="2"/>
  <c r="A275" i="2"/>
  <c r="C275" i="2"/>
  <c r="D275" i="2"/>
  <c r="D119" i="2"/>
  <c r="A119" i="2"/>
  <c r="B119" i="2"/>
  <c r="C119" i="2"/>
  <c r="C283" i="2"/>
  <c r="A283" i="2"/>
  <c r="D283" i="2"/>
  <c r="B283" i="2"/>
  <c r="B38" i="2"/>
  <c r="A38" i="2"/>
  <c r="C38" i="2"/>
  <c r="D38" i="2"/>
  <c r="C148" i="2"/>
  <c r="D148" i="2"/>
  <c r="B148" i="2"/>
  <c r="A148" i="2"/>
  <c r="C175" i="2"/>
  <c r="D175" i="2"/>
  <c r="B175" i="2"/>
  <c r="A175" i="2"/>
  <c r="B95" i="2"/>
  <c r="C95" i="2"/>
  <c r="D95" i="2"/>
  <c r="A95" i="2"/>
  <c r="D296" i="2"/>
  <c r="B296" i="2"/>
  <c r="C296" i="2"/>
  <c r="A296" i="2"/>
  <c r="B200" i="2"/>
  <c r="A200" i="2"/>
  <c r="C200" i="2"/>
  <c r="D200" i="2"/>
  <c r="A27" i="2"/>
  <c r="C27" i="2"/>
  <c r="B27" i="2"/>
  <c r="D27" i="2"/>
  <c r="D163" i="2"/>
  <c r="C163" i="2"/>
  <c r="A163" i="2"/>
  <c r="B163" i="2"/>
  <c r="A183" i="2"/>
  <c r="C183" i="2"/>
  <c r="B183" i="2"/>
  <c r="D183" i="2"/>
  <c r="A172" i="2"/>
  <c r="B172" i="2"/>
  <c r="C172" i="2"/>
  <c r="D172" i="2"/>
  <c r="D152" i="2"/>
  <c r="B152" i="2"/>
  <c r="A152" i="2"/>
  <c r="C152" i="2"/>
  <c r="C232" i="2"/>
  <c r="A232" i="2"/>
  <c r="D232" i="2"/>
  <c r="B232" i="2"/>
  <c r="B228" i="2"/>
  <c r="C228" i="2"/>
  <c r="A228" i="2"/>
  <c r="D228" i="2"/>
  <c r="C98" i="2"/>
  <c r="D98" i="2"/>
  <c r="A98" i="2"/>
  <c r="B98" i="2"/>
  <c r="B106" i="2"/>
  <c r="C106" i="2"/>
  <c r="A106" i="2"/>
  <c r="D106" i="2"/>
  <c r="C271" i="2"/>
  <c r="D271" i="2"/>
  <c r="B271" i="2"/>
  <c r="A271" i="2"/>
  <c r="A134" i="2"/>
  <c r="B134" i="2"/>
  <c r="C134" i="2"/>
  <c r="D134" i="2"/>
  <c r="D158" i="2"/>
  <c r="A158" i="2"/>
  <c r="B158" i="2"/>
  <c r="C158" i="2"/>
  <c r="D12" i="2"/>
  <c r="A12" i="2"/>
  <c r="B12" i="2"/>
  <c r="C12" i="2"/>
  <c r="A179" i="2"/>
  <c r="C179" i="2"/>
  <c r="B179" i="2"/>
  <c r="D179" i="2"/>
  <c r="A273" i="2"/>
  <c r="C273" i="2"/>
  <c r="D273" i="2"/>
  <c r="B273" i="2"/>
  <c r="B127" i="2"/>
  <c r="C127" i="2"/>
  <c r="D127" i="2"/>
  <c r="A127" i="2"/>
  <c r="C292" i="2"/>
  <c r="D292" i="2"/>
  <c r="B292" i="2"/>
  <c r="A292" i="2"/>
  <c r="A144" i="2"/>
  <c r="B144" i="2"/>
  <c r="D144" i="2"/>
  <c r="C144" i="2"/>
  <c r="A71" i="2"/>
  <c r="B71" i="2"/>
  <c r="D71" i="2"/>
  <c r="C71" i="2"/>
  <c r="A65" i="2"/>
  <c r="D65" i="2"/>
  <c r="B65" i="2"/>
  <c r="C65" i="2"/>
  <c r="B73" i="2"/>
  <c r="C73" i="2"/>
  <c r="D73" i="2"/>
  <c r="A73" i="2"/>
  <c r="B145" i="2"/>
  <c r="C145" i="2"/>
  <c r="A145" i="2"/>
  <c r="D145" i="2"/>
  <c r="H1" i="2" l="1"/>
</calcChain>
</file>

<file path=xl/sharedStrings.xml><?xml version="1.0" encoding="utf-8"?>
<sst xmlns="http://schemas.openxmlformats.org/spreadsheetml/2006/main" count="58890" uniqueCount="1557">
  <si>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</si>
  <si>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</si>
  <si>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</si>
  <si>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</si>
  <si>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</si>
  <si>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</si>
  <si>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</si>
  <si>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</si>
  <si>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</si>
  <si>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</si>
  <si>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</si>
  <si>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</si>
  <si>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</si>
  <si>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</si>
  <si>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</si>
  <si>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</si>
  <si>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</si>
  <si>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</si>
  <si>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</si>
  <si>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</si>
  <si>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</si>
  <si>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</si>
  <si>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</si>
  <si>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</si>
  <si>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</si>
  <si>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</si>
  <si>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</si>
  <si>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</si>
  <si>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</si>
  <si>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</si>
  <si>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</si>
  <si>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</si>
  <si>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</si>
  <si>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</si>
  <si>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</si>
  <si>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</si>
  <si>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</si>
  <si>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</si>
  <si>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</si>
  <si>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</si>
  <si>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</si>
  <si>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</si>
  <si>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</si>
  <si>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</si>
  <si>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</si>
  <si>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</si>
  <si>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</si>
  <si>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</si>
  <si>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</si>
  <si>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</si>
  <si>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</si>
  <si>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</si>
  <si>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</si>
  <si>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</si>
  <si>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</si>
  <si>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</si>
  <si>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</si>
  <si>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</si>
  <si>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</si>
  <si>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</si>
  <si>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</si>
  <si>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</si>
  <si>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</si>
  <si>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</si>
  <si>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</si>
  <si>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</si>
  <si>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</si>
  <si>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</si>
  <si>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</si>
  <si>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</si>
  <si>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</si>
  <si>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</si>
  <si>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</si>
  <si>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</si>
  <si>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</si>
  <si>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</si>
  <si>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</si>
  <si>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</si>
  <si>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</si>
  <si>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</si>
  <si>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</si>
  <si>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</si>
  <si>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</si>
  <si>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</si>
  <si>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</si>
  <si>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</si>
  <si>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</si>
  <si>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</si>
  <si>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</si>
  <si>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</si>
  <si>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</si>
  <si>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</si>
  <si>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</si>
  <si>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</si>
  <si>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</si>
  <si>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</si>
  <si>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</si>
  <si>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</si>
  <si>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</si>
  <si>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</si>
  <si>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</si>
  <si>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</si>
  <si>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</si>
  <si>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</si>
  <si>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</si>
  <si>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</si>
  <si>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</si>
  <si>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</si>
  <si>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</si>
  <si>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</si>
  <si>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</si>
  <si>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</si>
  <si>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</si>
  <si>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</si>
  <si>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</si>
  <si>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</si>
  <si>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</si>
  <si>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</si>
  <si>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</si>
  <si>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</si>
  <si>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</si>
  <si>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</si>
  <si>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</si>
  <si>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</si>
  <si>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</si>
  <si>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</si>
  <si>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</si>
  <si>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</si>
  <si>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</si>
  <si>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</si>
  <si>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</si>
  <si>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</si>
  <si>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</si>
  <si>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</si>
  <si>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</si>
  <si>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</si>
  <si>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</si>
  <si>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</si>
  <si>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</si>
  <si>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</si>
  <si>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</si>
  <si>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</si>
  <si>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</si>
  <si>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</si>
  <si>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</si>
  <si>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</si>
  <si>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</si>
  <si>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</si>
  <si>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</si>
  <si>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</si>
  <si>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</si>
  <si>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</si>
  <si>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</si>
  <si>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</si>
  <si>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</si>
  <si>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</si>
  <si>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</si>
  <si>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</si>
  <si>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</si>
  <si>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</si>
  <si>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</si>
  <si>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</si>
  <si>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</si>
  <si>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</si>
  <si>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</si>
  <si>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</si>
  <si>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</si>
  <si>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</si>
  <si>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</si>
  <si>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</si>
  <si>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</si>
  <si>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</si>
  <si>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</si>
  <si>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</si>
  <si>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</si>
  <si>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</si>
  <si>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</si>
  <si>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</si>
  <si>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</si>
  <si>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</si>
  <si>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</si>
  <si>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</si>
  <si>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</si>
  <si>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</si>
  <si>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</si>
  <si>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</si>
  <si>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</si>
  <si>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</si>
  <si>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</si>
  <si>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</si>
  <si>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</si>
  <si>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</si>
  <si>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</si>
  <si>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</si>
  <si>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</si>
  <si>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</si>
  <si>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</si>
  <si>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</si>
  <si>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</si>
  <si>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</si>
  <si>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</si>
  <si>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</si>
  <si>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</si>
  <si>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</si>
  <si>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</si>
  <si>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</si>
  <si>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</si>
  <si>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</si>
  <si>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</si>
  <si>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</si>
  <si>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</si>
  <si>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</si>
  <si>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</si>
  <si>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</si>
  <si>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</si>
  <si>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</si>
  <si>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</si>
  <si>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</si>
  <si>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</si>
  <si>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</si>
  <si>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</si>
  <si>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</si>
  <si>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</si>
  <si>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</si>
  <si>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</si>
  <si>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</si>
  <si>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</si>
  <si>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</si>
  <si>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</si>
  <si>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</si>
  <si>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</si>
  <si>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</si>
  <si>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</si>
  <si>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</si>
  <si>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</si>
  <si>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</si>
  <si>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</si>
  <si>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</si>
  <si>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</si>
  <si>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</si>
  <si>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</si>
  <si>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</si>
  <si>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</si>
  <si>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</si>
  <si>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</si>
  <si>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</si>
  <si>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</si>
  <si>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</si>
  <si>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</si>
  <si>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</si>
  <si>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</si>
  <si>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</si>
  <si>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</si>
  <si>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</si>
  <si>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</si>
  <si>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</si>
  <si>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</si>
  <si>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</si>
  <si>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</si>
  <si>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</si>
  <si>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</si>
  <si>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</si>
  <si>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</si>
  <si>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</si>
  <si>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</si>
  <si>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</si>
  <si>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</si>
  <si>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</si>
  <si>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</si>
  <si>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</si>
  <si>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</si>
  <si>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</si>
  <si>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</si>
  <si>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</si>
  <si>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</si>
  <si>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</si>
  <si>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</si>
  <si>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</si>
  <si>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</si>
  <si>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</si>
  <si>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</si>
  <si>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</si>
  <si>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</si>
  <si>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</si>
  <si>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</si>
  <si>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</si>
  <si>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</si>
  <si>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</si>
  <si>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</si>
  <si>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</si>
  <si>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</si>
  <si>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</si>
  <si>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</si>
  <si>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</si>
  <si>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</si>
  <si>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</si>
  <si>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</si>
  <si>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</si>
  <si>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</si>
  <si>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</si>
  <si>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</si>
  <si>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</si>
  <si>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</si>
  <si>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</si>
  <si>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</si>
  <si>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</si>
  <si>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</si>
  <si>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</si>
  <si>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</si>
  <si>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</si>
  <si>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</si>
  <si>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</si>
  <si>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</si>
  <si>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</si>
  <si>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</si>
  <si>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</si>
  <si>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</si>
  <si>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</si>
  <si>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</si>
  <si>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</si>
  <si>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</si>
  <si>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</si>
  <si>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</si>
  <si>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</si>
  <si>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</si>
  <si>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</si>
  <si>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</si>
  <si>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</si>
  <si>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</si>
  <si>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</si>
  <si>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</si>
  <si>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</si>
  <si>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</si>
  <si>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</si>
  <si>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</si>
  <si>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</si>
  <si>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</si>
  <si>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</si>
  <si>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</si>
  <si>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</si>
  <si>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</si>
  <si>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</si>
  <si>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</si>
  <si>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</si>
  <si>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</si>
  <si>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</si>
  <si>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</si>
  <si>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</si>
  <si>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</si>
  <si>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</si>
  <si>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</si>
  <si>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</si>
  <si>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</si>
  <si>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</si>
  <si>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</si>
  <si>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</si>
  <si>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</si>
  <si>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</si>
  <si>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</si>
  <si>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</si>
  <si>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</si>
  <si>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</si>
  <si>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</si>
  <si>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</si>
  <si>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</si>
  <si>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</si>
  <si>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</si>
  <si>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</si>
  <si>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</si>
  <si>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</si>
  <si>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</si>
  <si>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</si>
  <si>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</si>
  <si>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</si>
  <si>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</si>
  <si>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</si>
  <si>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</si>
  <si>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</si>
  <si>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</si>
  <si>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</si>
  <si>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</si>
  <si>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</si>
  <si>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</si>
  <si>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</si>
  <si>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</si>
  <si>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</si>
  <si>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</si>
  <si>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</si>
  <si>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</si>
  <si>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</si>
  <si>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</si>
  <si>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</si>
  <si>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</si>
  <si>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</si>
  <si>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</si>
  <si>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</si>
  <si>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</si>
  <si>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</si>
  <si>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</si>
  <si>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</si>
  <si>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</si>
  <si>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</si>
  <si>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</si>
  <si>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</si>
  <si>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</si>
  <si>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</si>
  <si>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</si>
  <si>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</si>
  <si>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</si>
  <si>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</si>
  <si>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</si>
  <si>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</si>
  <si>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</si>
  <si>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</si>
  <si>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</si>
  <si>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</si>
  <si>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</si>
  <si>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</si>
  <si>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</si>
  <si>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</si>
  <si>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</si>
  <si>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</si>
  <si>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</si>
  <si>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</si>
  <si>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</si>
  <si>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</si>
  <si>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</si>
  <si>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</si>
  <si>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</si>
  <si>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</si>
  <si>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</si>
  <si>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</si>
  <si>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</si>
  <si>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</si>
  <si>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</si>
  <si>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</si>
  <si>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</si>
  <si>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</si>
  <si>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</si>
  <si>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</si>
  <si>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</si>
  <si>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</si>
  <si>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</si>
  <si>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</si>
  <si>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</si>
  <si>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</si>
  <si>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</si>
  <si>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</si>
  <si>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</si>
  <si>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</si>
  <si>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</si>
  <si>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</si>
  <si>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</si>
  <si>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</si>
  <si>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</si>
  <si>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</si>
  <si>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</si>
  <si>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</si>
  <si>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</si>
  <si>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</si>
  <si>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</si>
  <si>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</si>
  <si>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</si>
  <si>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</si>
  <si>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</si>
  <si>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</si>
  <si>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</si>
  <si>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</si>
  <si>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</si>
  <si>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</si>
  <si>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</si>
  <si>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</si>
  <si>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</si>
  <si>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</si>
  <si>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</si>
  <si>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</si>
  <si>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</si>
  <si>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</si>
  <si>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</si>
  <si>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</si>
  <si>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</si>
  <si>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</si>
  <si>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</si>
  <si>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</si>
  <si>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</si>
  <si>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</si>
  <si>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</si>
  <si>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</si>
  <si>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</si>
  <si>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</si>
  <si>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</si>
  <si>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</si>
  <si>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</si>
  <si>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</si>
  <si>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</si>
  <si>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</si>
  <si>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</si>
  <si>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</si>
  <si>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</si>
  <si>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</si>
  <si>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</si>
  <si>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</si>
  <si>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</si>
  <si>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</si>
  <si>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</si>
  <si>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</si>
  <si>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</si>
  <si>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</si>
  <si>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</si>
  <si>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</si>
  <si>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</si>
  <si>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</si>
  <si>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</si>
  <si>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</si>
  <si>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</si>
  <si>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</si>
  <si>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</si>
  <si>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</si>
  <si>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</si>
  <si>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</si>
  <si>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</si>
  <si>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</si>
  <si>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</si>
  <si>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</si>
  <si>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</si>
  <si>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</si>
  <si>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</si>
  <si>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</si>
  <si>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</si>
  <si>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</si>
  <si>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</si>
  <si>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</si>
  <si>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</si>
  <si>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</si>
  <si>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</si>
  <si>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</si>
  <si>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</si>
  <si>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</si>
  <si>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</si>
  <si>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</si>
  <si>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</si>
  <si>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</si>
  <si>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</si>
  <si>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</si>
  <si>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</si>
  <si>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</si>
  <si>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</si>
  <si>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</si>
  <si>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</si>
  <si>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</si>
  <si>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</si>
  <si>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</si>
  <si>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</si>
  <si>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</si>
  <si>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</si>
  <si>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</si>
  <si>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</si>
  <si>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</si>
  <si>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</si>
  <si>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</si>
  <si>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</si>
  <si>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</si>
  <si>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</si>
  <si>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</si>
  <si>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</si>
  <si>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</si>
  <si>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</si>
  <si>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</si>
  <si>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</si>
  <si>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</si>
  <si>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</si>
  <si>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</si>
  <si>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</si>
  <si>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</si>
  <si>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</si>
  <si>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</si>
  <si>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</si>
  <si>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</si>
  <si>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</si>
  <si>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</si>
  <si>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</si>
  <si>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</si>
  <si>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</si>
  <si>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</si>
  <si>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</si>
  <si>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</si>
  <si>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</si>
  <si>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</si>
  <si>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</si>
  <si>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</si>
  <si>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</si>
  <si>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</si>
  <si>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</si>
  <si>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</si>
  <si>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</si>
  <si>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</si>
  <si>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</si>
  <si>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</si>
  <si>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</si>
  <si>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</si>
  <si>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</si>
  <si>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</si>
  <si>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</si>
  <si>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</si>
  <si>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</si>
  <si>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</si>
  <si>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</si>
  <si>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</si>
  <si>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</si>
  <si>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</si>
  <si>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</si>
  <si>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</si>
  <si>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</si>
  <si>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</si>
  <si>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</si>
  <si>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</si>
  <si>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</si>
  <si>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</si>
  <si>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</si>
  <si>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</si>
  <si>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</si>
  <si>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</si>
  <si>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</si>
  <si>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</si>
  <si>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</si>
  <si>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</si>
  <si>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</si>
  <si>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</si>
  <si>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</si>
  <si>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</si>
  <si>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</si>
  <si>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</si>
  <si>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</si>
  <si>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</si>
  <si>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</si>
  <si>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</si>
  <si>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</si>
  <si>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</si>
  <si>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</si>
  <si>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</si>
  <si>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</si>
  <si>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</si>
  <si>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</si>
  <si>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</si>
  <si>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</si>
  <si>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</si>
  <si>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</si>
  <si>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</si>
  <si>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</si>
  <si>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</si>
  <si>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</si>
  <si>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</si>
  <si>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</si>
  <si>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</si>
  <si>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</si>
  <si>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</si>
  <si>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</si>
  <si>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</si>
  <si>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</si>
  <si>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</si>
  <si>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</si>
  <si>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</si>
  <si>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</si>
  <si>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</si>
  <si>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</si>
  <si>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</si>
  <si>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</si>
  <si>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</si>
  <si>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</si>
  <si>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</si>
  <si>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</si>
  <si>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</si>
  <si>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</si>
  <si>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</si>
  <si>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</si>
  <si>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</si>
  <si>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</si>
  <si>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</si>
  <si>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</si>
  <si>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</si>
  <si>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</si>
  <si>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</si>
  <si>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</si>
  <si>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</si>
  <si>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</si>
  <si>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</si>
  <si>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</si>
  <si>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</si>
  <si>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</si>
  <si>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</si>
  <si>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</si>
  <si>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</si>
  <si>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</si>
  <si>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</si>
  <si>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</si>
  <si>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</si>
  <si>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</si>
  <si>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</si>
  <si>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</si>
  <si>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</si>
  <si>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</si>
  <si>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</si>
  <si>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</si>
  <si>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</si>
  <si>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</si>
  <si>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</si>
  <si>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</si>
  <si>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</si>
  <si>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</si>
  <si>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</si>
  <si>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</si>
  <si>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</si>
  <si>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</si>
  <si>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</si>
  <si>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</si>
  <si>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</si>
  <si>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</si>
  <si>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</si>
  <si>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</si>
  <si>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</si>
  <si>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</si>
  <si>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</si>
  <si>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</si>
  <si>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</si>
  <si>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</si>
  <si>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</si>
  <si>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</si>
  <si>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</si>
  <si>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</si>
  <si>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</si>
  <si>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</si>
  <si>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</si>
  <si>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</si>
  <si>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</si>
  <si>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</si>
  <si>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</si>
  <si>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</si>
  <si>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</si>
  <si>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</si>
  <si>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</si>
  <si>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</si>
  <si>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</si>
  <si>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</si>
  <si>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</si>
  <si>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</si>
  <si>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</si>
  <si>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</si>
  <si>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</si>
  <si>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</si>
  <si>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</si>
  <si>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</si>
  <si>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</si>
  <si>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</si>
  <si>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</si>
  <si>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</si>
  <si>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</si>
  <si>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</si>
  <si>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</si>
  <si>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</si>
  <si>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</si>
  <si>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</si>
  <si>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</si>
  <si>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</si>
  <si>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</si>
  <si>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</si>
  <si>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</si>
  <si>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</si>
  <si>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</si>
  <si>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</si>
  <si>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</si>
  <si>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</si>
  <si>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</si>
  <si>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</si>
  <si>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</si>
  <si>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</si>
  <si>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</si>
  <si>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</si>
  <si>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</si>
  <si>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</si>
  <si>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</si>
  <si>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</si>
  <si>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</si>
  <si>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</si>
  <si>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</si>
  <si>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</si>
  <si>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</si>
  <si>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</si>
  <si>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</si>
  <si>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</si>
  <si>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</si>
  <si>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</si>
  <si>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</si>
  <si>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</si>
  <si>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</si>
  <si>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</si>
  <si>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</si>
  <si>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</si>
  <si>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</si>
  <si>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</si>
  <si>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</si>
  <si>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</si>
  <si>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</si>
  <si>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</si>
  <si>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</si>
  <si>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</si>
  <si>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</si>
  <si>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</si>
  <si>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</si>
  <si>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</si>
  <si>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</si>
  <si>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</si>
  <si>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</si>
  <si>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</si>
  <si>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</si>
  <si>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</si>
  <si>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</si>
  <si>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</si>
  <si>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</si>
  <si>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</si>
  <si>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</si>
  <si>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</si>
  <si>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</si>
  <si>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</si>
  <si>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</si>
  <si>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</si>
  <si>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</si>
  <si>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</si>
  <si>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</si>
  <si>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</si>
  <si>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</si>
  <si>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</si>
  <si>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</si>
  <si>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</si>
  <si>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</si>
  <si>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</si>
  <si>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</si>
  <si>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</si>
  <si>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</si>
  <si>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</si>
  <si>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</si>
  <si>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</si>
  <si>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</si>
  <si>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</si>
  <si>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</si>
  <si>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</si>
  <si>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</si>
  <si>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</si>
  <si>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</si>
  <si>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</si>
  <si>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</si>
  <si>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</si>
  <si>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</si>
  <si>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</si>
  <si>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</si>
  <si>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</si>
  <si>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</si>
  <si>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</si>
  <si>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</si>
  <si>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</si>
  <si>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</si>
  <si>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</si>
  <si>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</si>
  <si>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</si>
  <si>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</si>
  <si>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</si>
  <si>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</si>
  <si>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</si>
  <si>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</si>
  <si>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</si>
  <si>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</si>
  <si>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</si>
  <si>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</si>
  <si>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</si>
  <si>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</si>
  <si>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</si>
  <si>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</si>
  <si>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</si>
  <si>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</si>
  <si>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</si>
  <si>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</si>
  <si>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</si>
  <si>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</si>
  <si>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</si>
  <si>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</si>
  <si>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</si>
  <si>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</si>
  <si>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</si>
  <si>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</si>
  <si>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</si>
  <si>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</si>
  <si>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</si>
  <si>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</si>
  <si>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</si>
  <si>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</si>
  <si>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</si>
  <si>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</si>
  <si>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</si>
  <si>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</si>
  <si>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</si>
  <si>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</si>
  <si>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</si>
  <si>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</si>
  <si>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</si>
  <si>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</si>
  <si>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</si>
  <si>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</si>
  <si>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</si>
  <si>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</si>
  <si>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</si>
  <si>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</si>
  <si>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</si>
  <si>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</si>
  <si>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</si>
  <si>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</si>
  <si>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</si>
  <si>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</si>
  <si>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</si>
  <si>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</si>
  <si>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</si>
  <si>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</si>
  <si>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</si>
  <si>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</si>
  <si>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</si>
  <si>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</si>
  <si>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</si>
  <si>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</si>
  <si>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</si>
  <si>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</si>
  <si>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</si>
  <si>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</si>
  <si>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</si>
  <si>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</si>
  <si>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</si>
  <si>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</si>
  <si>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</si>
  <si>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</si>
  <si>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</si>
  <si>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</si>
  <si>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</si>
  <si>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</si>
  <si>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</si>
  <si>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</si>
  <si>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</si>
  <si>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</si>
  <si>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</si>
  <si>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</si>
  <si>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</si>
  <si>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</si>
  <si>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</si>
  <si>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</si>
  <si>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</si>
  <si>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</si>
  <si>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</si>
  <si>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</si>
  <si>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</si>
  <si>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</si>
  <si>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</si>
  <si>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</si>
  <si>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</si>
  <si>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</si>
  <si>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</si>
  <si>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</si>
  <si>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</si>
  <si>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</si>
  <si>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</si>
  <si>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</si>
  <si>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</si>
  <si>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</si>
  <si>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</si>
  <si>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</si>
  <si>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</si>
  <si>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</si>
  <si>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</si>
  <si>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</si>
  <si>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</si>
  <si>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</si>
  <si>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</si>
  <si>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</si>
  <si>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</si>
  <si>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</si>
  <si>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</si>
  <si>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</si>
  <si>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</si>
  <si>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</si>
  <si>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</si>
  <si>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</si>
  <si>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</si>
  <si>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</si>
  <si>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</si>
  <si>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</si>
  <si>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</si>
  <si>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</si>
  <si>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</si>
  <si>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</si>
  <si>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</si>
  <si>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</si>
  <si>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</si>
  <si>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</si>
  <si>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</si>
  <si>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</si>
  <si>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</si>
  <si>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</si>
  <si>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</si>
  <si>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</si>
  <si>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</si>
  <si>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</si>
  <si>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</si>
  <si>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</si>
  <si>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</si>
  <si>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</si>
  <si>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</si>
  <si>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</si>
  <si>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</si>
  <si>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</si>
  <si>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</si>
  <si>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</si>
  <si>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</si>
  <si>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</si>
  <si>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</si>
  <si>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</si>
  <si>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</si>
  <si>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</si>
  <si>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</si>
  <si>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</si>
  <si>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</si>
  <si>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</si>
  <si>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</si>
  <si>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</si>
  <si>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</si>
  <si>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</si>
  <si>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</si>
  <si>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</si>
  <si>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</si>
  <si>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</si>
  <si>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</si>
  <si>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</si>
  <si>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</si>
  <si>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</si>
  <si>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</si>
  <si>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</si>
  <si>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</si>
  <si>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</si>
  <si>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</si>
  <si>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</si>
  <si>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</si>
  <si>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</si>
  <si>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</si>
  <si>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</si>
  <si>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</si>
  <si>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</si>
  <si>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</si>
  <si>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</si>
  <si>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</si>
  <si>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</si>
  <si>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</si>
  <si>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</si>
  <si>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</si>
  <si>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</si>
  <si>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</si>
  <si>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</si>
  <si>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</si>
  <si>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</si>
  <si>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</si>
  <si>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</si>
  <si>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</si>
  <si>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</si>
  <si>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</si>
  <si>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</si>
  <si>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</si>
  <si>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</si>
  <si>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</si>
  <si>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</si>
  <si>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</si>
  <si>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</si>
  <si>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</si>
  <si>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</si>
  <si>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</si>
  <si>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</si>
  <si>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</si>
  <si>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</si>
  <si>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</si>
  <si>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</si>
  <si>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</si>
  <si>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</si>
  <si>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</si>
  <si>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</si>
  <si>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</si>
  <si>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</si>
  <si>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</si>
  <si>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</si>
  <si>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</si>
  <si>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</si>
  <si>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</si>
  <si>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</si>
  <si>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</si>
  <si>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</si>
  <si>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</si>
  <si>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</si>
  <si>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</si>
  <si>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</si>
  <si>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</si>
  <si>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</si>
  <si>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</si>
  <si>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</si>
  <si>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</si>
  <si>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</si>
  <si>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</si>
  <si>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</si>
  <si>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</si>
  <si>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</si>
  <si>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</si>
  <si>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</si>
  <si>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</si>
  <si>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</si>
  <si>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</si>
  <si>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</si>
  <si>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</si>
  <si>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</si>
  <si>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</si>
  <si>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</si>
  <si>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</si>
  <si>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</si>
  <si>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</si>
  <si>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</si>
  <si>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</si>
  <si>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</si>
  <si>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</si>
  <si>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</si>
  <si>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</si>
  <si>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</si>
  <si>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</si>
  <si>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</si>
  <si>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</si>
  <si>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</si>
  <si>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</si>
  <si>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</si>
  <si>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</si>
  <si>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</si>
  <si>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</si>
  <si>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</si>
  <si>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</si>
  <si>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</si>
  <si>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</si>
  <si>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</si>
  <si>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</si>
  <si>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</si>
  <si>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</si>
  <si>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</si>
  <si>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</si>
  <si>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</si>
  <si>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</si>
  <si>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</si>
  <si>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</si>
  <si>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</si>
  <si>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</si>
  <si>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</si>
  <si>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</si>
  <si>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</si>
  <si>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</si>
  <si>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</si>
  <si>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</si>
  <si>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</si>
  <si>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</si>
  <si>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</si>
  <si>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</si>
  <si>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</si>
  <si>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</si>
  <si>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</si>
  <si>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</si>
  <si>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</si>
  <si>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</si>
  <si>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</si>
  <si>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</si>
  <si>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</si>
  <si>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</si>
  <si>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</si>
  <si>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</si>
  <si>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</si>
  <si>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</si>
  <si>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</si>
  <si>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</si>
  <si>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</si>
  <si>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</si>
  <si>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</si>
  <si>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</si>
  <si>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</si>
  <si>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</si>
  <si>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</si>
  <si>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</si>
  <si>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</si>
  <si>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</si>
  <si>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</si>
  <si>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</si>
  <si>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</si>
  <si>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</si>
  <si>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</si>
  <si>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</si>
  <si>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</si>
  <si>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</si>
  <si>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</si>
  <si>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</si>
  <si>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</si>
  <si>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</si>
  <si>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</si>
  <si>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</si>
  <si>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</si>
  <si>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</si>
  <si>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</si>
  <si>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</si>
  <si>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</si>
  <si>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</si>
  <si>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</si>
  <si>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</si>
  <si>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</si>
  <si>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</si>
  <si>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</si>
  <si>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</si>
  <si>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</si>
  <si>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</si>
  <si>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</si>
  <si>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</si>
  <si>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</si>
  <si>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</si>
  <si>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</si>
  <si>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</si>
  <si>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</si>
  <si>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</si>
  <si>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</si>
  <si>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</si>
  <si>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</si>
  <si>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</si>
  <si>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</si>
  <si>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</si>
  <si>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</si>
  <si>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</si>
  <si>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</si>
  <si>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</si>
  <si>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</si>
  <si>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</si>
  <si>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</si>
  <si>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</si>
  <si>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</si>
  <si>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</si>
  <si>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</si>
  <si>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</si>
  <si>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</si>
  <si>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</si>
  <si>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</si>
  <si>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</si>
  <si>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</si>
  <si>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</si>
  <si>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</si>
  <si>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</si>
  <si>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</si>
  <si>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</si>
  <si>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</si>
  <si>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</si>
  <si>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</si>
  <si>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</si>
  <si>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</si>
  <si>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</si>
  <si>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</si>
  <si>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</si>
  <si>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</si>
  <si>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</si>
  <si>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</si>
  <si>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</si>
  <si>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</si>
  <si>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</si>
  <si>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</si>
  <si>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</si>
  <si>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</si>
  <si>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</si>
  <si>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</si>
  <si>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</si>
  <si>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</si>
  <si>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</si>
  <si>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</si>
  <si>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</si>
  <si>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</si>
  <si>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</si>
  <si>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</si>
  <si>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</si>
  <si>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</si>
  <si>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</si>
  <si>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</si>
  <si>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</si>
  <si>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</si>
  <si>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</si>
  <si>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</si>
  <si>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</si>
  <si>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</si>
  <si>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</si>
  <si>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</si>
  <si>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</si>
  <si>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</si>
  <si>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</si>
  <si>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</si>
  <si>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</si>
  <si>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</si>
  <si>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</si>
  <si>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</si>
  <si>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</si>
  <si>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</si>
  <si>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</si>
  <si>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</si>
  <si>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</si>
  <si>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</si>
  <si>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</si>
  <si>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</si>
  <si>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</si>
  <si>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</si>
  <si>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</si>
  <si>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</si>
  <si>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</si>
  <si>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</si>
  <si>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</si>
  <si>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</si>
  <si>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</si>
  <si>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</si>
  <si>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</si>
  <si>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</si>
  <si>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</si>
  <si>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</si>
  <si>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</si>
  <si>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</si>
  <si>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</si>
  <si>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</si>
  <si>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</si>
  <si>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</si>
  <si>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</si>
  <si>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</si>
  <si>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</si>
  <si>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</si>
  <si>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</si>
  <si>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</si>
  <si>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</si>
  <si>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</si>
  <si>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</si>
  <si>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</si>
  <si>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</si>
  <si>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</si>
  <si>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</si>
  <si>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</si>
  <si>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</si>
  <si>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</si>
  <si>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</si>
  <si>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</si>
  <si>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</si>
  <si>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</si>
  <si>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</si>
  <si>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</si>
  <si>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</si>
  <si>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</si>
  <si>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</si>
  <si>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</si>
  <si>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</si>
  <si>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</si>
  <si>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</si>
  <si>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</si>
  <si>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</si>
  <si>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</si>
  <si>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</si>
  <si>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</si>
  <si>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</si>
  <si>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</si>
  <si>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</si>
  <si>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</si>
  <si>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</si>
  <si>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</si>
  <si>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</si>
  <si>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</si>
  <si>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</si>
  <si>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</si>
  <si>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</si>
  <si>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</si>
  <si>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</si>
  <si>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</si>
  <si>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</si>
  <si>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</si>
  <si>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</si>
  <si>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</si>
  <si>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</si>
  <si>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</si>
  <si>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</si>
  <si>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</si>
  <si>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</si>
  <si>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</si>
  <si>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</si>
  <si>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</si>
  <si>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</si>
  <si>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</si>
  <si>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</si>
  <si>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</si>
  <si>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</si>
  <si>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</si>
  <si>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</si>
  <si>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</si>
  <si>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</si>
  <si>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</si>
  <si>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</si>
  <si>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</si>
  <si>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</si>
  <si>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</si>
  <si>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</si>
  <si>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</si>
  <si>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</si>
  <si>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</si>
  <si>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</si>
  <si>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</si>
  <si>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</si>
  <si>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</si>
  <si>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</si>
  <si>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</si>
  <si>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</si>
  <si>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</si>
  <si>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</si>
  <si>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</si>
  <si>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</si>
  <si>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</si>
  <si>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</si>
  <si>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</si>
  <si>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</si>
  <si>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</si>
  <si>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</si>
  <si>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</si>
  <si>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</si>
  <si>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</si>
  <si>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</si>
  <si>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</si>
  <si>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</si>
  <si>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</si>
  <si>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</si>
  <si>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</si>
  <si>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</si>
  <si>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</si>
  <si>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</si>
  <si>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</si>
  <si>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</si>
  <si>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</si>
  <si>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</si>
  <si>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</si>
  <si>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</si>
  <si>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</si>
  <si>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</si>
  <si>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</si>
  <si>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</si>
  <si>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</si>
  <si>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</si>
  <si>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</si>
  <si>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</si>
  <si>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</si>
  <si>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</si>
  <si>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</si>
  <si>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</si>
  <si>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</si>
  <si>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</si>
  <si>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</si>
  <si>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</si>
  <si>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</si>
  <si>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</si>
  <si>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</si>
  <si>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</si>
  <si>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</si>
  <si>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</si>
  <si>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</si>
  <si>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</si>
  <si>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</si>
  <si>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</si>
  <si>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</si>
  <si>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</si>
  <si>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</si>
  <si>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</si>
  <si>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</si>
  <si>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</si>
  <si>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</si>
  <si>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</si>
  <si>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</si>
  <si>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</si>
  <si>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</si>
  <si>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</si>
  <si>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</si>
  <si>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</si>
  <si>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</si>
  <si>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</si>
  <si>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</si>
  <si>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</si>
  <si>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</si>
  <si>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</si>
  <si>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</si>
  <si>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</si>
  <si>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</si>
  <si>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</si>
  <si>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</si>
  <si>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</si>
  <si>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</si>
  <si>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</si>
  <si>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</si>
  <si>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</si>
  <si>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</si>
  <si>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</si>
  <si>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</si>
  <si>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</si>
  <si>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</si>
  <si>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</si>
  <si>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</si>
  <si>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</si>
  <si>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</si>
  <si>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</si>
  <si>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</si>
  <si>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</si>
  <si>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</si>
  <si>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</si>
  <si>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</si>
  <si>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</si>
  <si>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</si>
  <si>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</si>
  <si>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</si>
  <si>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</si>
  <si>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</si>
  <si>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</si>
  <si>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</si>
  <si>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</si>
  <si>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</si>
  <si>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</si>
  <si>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</si>
  <si>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</si>
  <si>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</si>
  <si>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</si>
  <si>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</si>
  <si>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</si>
  <si>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</si>
  <si>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</si>
  <si>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</si>
  <si>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</si>
  <si>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</si>
  <si>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</si>
  <si>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</si>
  <si>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</si>
  <si>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</si>
  <si>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</si>
  <si>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</si>
  <si>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</si>
  <si>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</si>
  <si>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</si>
  <si>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</si>
  <si>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January 26</t>
  </si>
  <si>
    <t>February 26</t>
  </si>
  <si>
    <t>January 27</t>
  </si>
  <si>
    <t>February 27</t>
  </si>
  <si>
    <t>November 25</t>
  </si>
  <si>
    <t>December 25</t>
  </si>
  <si>
    <t>November 26</t>
  </si>
  <si>
    <t>December 26</t>
  </si>
  <si>
    <t>Dorothy Faucett</t>
  </si>
  <si>
    <t>Kenneth Parker Knox</t>
  </si>
  <si>
    <t>Joseph Czajkowski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</si>
</sst>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183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37" activePane="bottomLeft" state="frozen"/>
      <selection pane="bottomLeft" activeCell="C65" sqref="C65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29.140625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1530</v>
      </c>
      <c r="G1" s="11" t="s">
        <v>740</v>
      </c>
      <c r="H1" s="26">
        <f>SUBTOTAL(9,C3:C432)</f>
        <v>3671386.7399999993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Data'!$A$2:$K$100000,'Helper Data'!J3,COLUMNS('Helper Data'!$A$2:A3)),"")</f>
        <v>AECOM Technical Services Inc</v>
      </c>
      <c r="B3" s="19">
        <f>IFERROR(INDEX('Helper Data'!$A$2:$K$100000,'Helper Data'!J3,COLUMNS('Helper Data'!$A$2:C3)),"")</f>
        <v>45601</v>
      </c>
      <c r="C3" s="20">
        <f>IFERROR(INDEX('Helper Data'!$A$2:$K$100000,'Helper Data'!J3,COLUMNS('Helper Data'!$A$2:E3)),"")</f>
        <v>3891.72</v>
      </c>
      <c r="D3" s="20" t="str">
        <f>IFERROR(INDEX('Helper Data'!$A$2:$K$100000,'Helper Data'!J3,COLUMNS('Helper Data'!$A$2:B3)),"")</f>
        <v>Professional Services</v>
      </c>
      <c r="T3" s="16"/>
      <c r="U3" s="16"/>
    </row>
    <row r="4" spans="1:23" ht="15" x14ac:dyDescent="0.25">
      <c r="A4" s="18" t="str">
        <f>IFERROR(INDEX('Helper Data'!$A$2:$K$100000,'Helper Data'!J4,COLUMNS('Helper Data'!$A$2:A4)),"")</f>
        <v>Ataram LLC</v>
      </c>
      <c r="B4" s="19">
        <f>IFERROR(INDEX('Helper Data'!$A$2:$K$100000,'Helper Data'!J4,COLUMNS('Helper Data'!$A$2:C4)),"")</f>
        <v>45601</v>
      </c>
      <c r="C4" s="20">
        <f>IFERROR(INDEX('Helper Data'!$A$2:$K$100000,'Helper Data'!J4,COLUMNS('Helper Data'!$A$2:E4)),"")</f>
        <v>3213.1</v>
      </c>
      <c r="D4" s="20" t="str">
        <f>IFERROR(INDEX('Helper Data'!$A$2:$K$100000,'Helper Data'!J4,COLUMNS('Helper Data'!$A$2:B4)),"")</f>
        <v>Fluids</v>
      </c>
      <c r="T4" s="16"/>
      <c r="U4" s="16"/>
    </row>
    <row r="5" spans="1:23" ht="15" x14ac:dyDescent="0.25">
      <c r="A5" s="18" t="str">
        <f>IFERROR(INDEX('Helper Data'!$A$2:$K$100000,'Helper Data'!J5,COLUMNS('Helper Data'!$A$2:A5)),"")</f>
        <v>Benefit Coordinators of America LLC</v>
      </c>
      <c r="B5" s="19">
        <f>IFERROR(INDEX('Helper Data'!$A$2:$K$100000,'Helper Data'!J5,COLUMNS('Helper Data'!$A$2:C5)),"")</f>
        <v>45601</v>
      </c>
      <c r="C5" s="20">
        <f>IFERROR(INDEX('Helper Data'!$A$2:$K$100000,'Helper Data'!J5,COLUMNS('Helper Data'!$A$2:E5)),"")</f>
        <v>2600</v>
      </c>
      <c r="D5" s="20" t="str">
        <f>IFERROR(INDEX('Helper Data'!$A$2:$K$100000,'Helper Data'!J5,COLUMNS('Helper Data'!$A$2:B5)),"")</f>
        <v>Service Fees</v>
      </c>
      <c r="T5" s="16"/>
      <c r="U5" s="16"/>
    </row>
    <row r="6" spans="1:23" ht="15" x14ac:dyDescent="0.25">
      <c r="A6" s="18" t="str">
        <f>IFERROR(INDEX('Helper Data'!$A$2:$K$100000,'Helper Data'!J6,COLUMNS('Helper Data'!$A$2:A6)),"")</f>
        <v>Bill Utter Ford LTD</v>
      </c>
      <c r="B6" s="19">
        <f>IFERROR(INDEX('Helper Data'!$A$2:$K$100000,'Helper Data'!J6,COLUMNS('Helper Data'!$A$2:C6)),"")</f>
        <v>45601</v>
      </c>
      <c r="C6" s="20">
        <f>IFERROR(INDEX('Helper Data'!$A$2:$K$100000,'Helper Data'!J6,COLUMNS('Helper Data'!$A$2:E6)),"")</f>
        <v>25.5</v>
      </c>
      <c r="D6" s="20" t="str">
        <f>IFERROR(INDEX('Helper Data'!$A$2:$K$100000,'Helper Data'!J6,COLUMNS('Helper Data'!$A$2:B6)),"")</f>
        <v>3rd Party Maintenance</v>
      </c>
      <c r="T6" s="16"/>
      <c r="U6" s="16"/>
    </row>
    <row r="7" spans="1:23" ht="15" x14ac:dyDescent="0.25">
      <c r="A7" s="18" t="str">
        <f>IFERROR(INDEX('Helper Data'!$A$2:$K$100000,'Helper Data'!J7,COLUMNS('Helper Data'!$A$2:A7)),"")</f>
        <v>Bill Utter Ford LTD</v>
      </c>
      <c r="B7" s="19">
        <f>IFERROR(INDEX('Helper Data'!$A$2:$K$100000,'Helper Data'!J7,COLUMNS('Helper Data'!$A$2:C7)),"")</f>
        <v>45601</v>
      </c>
      <c r="C7" s="20">
        <f>IFERROR(INDEX('Helper Data'!$A$2:$K$100000,'Helper Data'!J7,COLUMNS('Helper Data'!$A$2:E7)),"")</f>
        <v>112.59</v>
      </c>
      <c r="D7" s="20" t="str">
        <f>IFERROR(INDEX('Helper Data'!$A$2:$K$100000,'Helper Data'!J7,COLUMNS('Helper Data'!$A$2:B7)),"")</f>
        <v>Parts</v>
      </c>
      <c r="T7" s="16"/>
      <c r="U7" s="16"/>
    </row>
    <row r="8" spans="1:23" ht="15" x14ac:dyDescent="0.25">
      <c r="A8" s="18" t="str">
        <f>IFERROR(INDEX('Helper Data'!$A$2:$K$100000,'Helper Data'!J8,COLUMNS('Helper Data'!$A$2:A8)),"")</f>
        <v>Cintas</v>
      </c>
      <c r="B8" s="19">
        <f>IFERROR(INDEX('Helper Data'!$A$2:$K$100000,'Helper Data'!J8,COLUMNS('Helper Data'!$A$2:C8)),"")</f>
        <v>45601</v>
      </c>
      <c r="C8" s="20">
        <f>IFERROR(INDEX('Helper Data'!$A$2:$K$100000,'Helper Data'!J8,COLUMNS('Helper Data'!$A$2:E8)),"")</f>
        <v>1185.05</v>
      </c>
      <c r="D8" s="20" t="str">
        <f>IFERROR(INDEX('Helper Data'!$A$2:$K$100000,'Helper Data'!J8,COLUMNS('Helper Data'!$A$2:B8)),"")</f>
        <v>Uniforms</v>
      </c>
      <c r="T8" s="16"/>
      <c r="U8" s="16"/>
    </row>
    <row r="9" spans="1:23" ht="15" x14ac:dyDescent="0.25">
      <c r="A9" s="18" t="str">
        <f>IFERROR(INDEX('Helper Data'!$A$2:$K$100000,'Helper Data'!J9,COLUMNS('Helper Data'!$A$2:A9)),"")</f>
        <v>Cintas</v>
      </c>
      <c r="B9" s="19">
        <f>IFERROR(INDEX('Helper Data'!$A$2:$K$100000,'Helper Data'!J9,COLUMNS('Helper Data'!$A$2:C9)),"")</f>
        <v>45601</v>
      </c>
      <c r="C9" s="20">
        <f>IFERROR(INDEX('Helper Data'!$A$2:$K$100000,'Helper Data'!J9,COLUMNS('Helper Data'!$A$2:E9)),"")</f>
        <v>540.54999999999995</v>
      </c>
      <c r="D9" s="20" t="str">
        <f>IFERROR(INDEX('Helper Data'!$A$2:$K$100000,'Helper Data'!J9,COLUMNS('Helper Data'!$A$2:B9)),"")</f>
        <v>Small Tools, Safety &amp; Supplies</v>
      </c>
      <c r="T9" s="16"/>
      <c r="U9" s="16"/>
    </row>
    <row r="10" spans="1:23" ht="15" x14ac:dyDescent="0.25">
      <c r="A10" s="18" t="str">
        <f>IFERROR(INDEX('Helper Data'!$A$2:$K$100000,'Helper Data'!J10,COLUMNS('Helper Data'!$A$2:A10)),"")</f>
        <v>City of Lewisville Texas</v>
      </c>
      <c r="B10" s="19">
        <f>IFERROR(INDEX('Helper Data'!$A$2:$K$100000,'Helper Data'!J10,COLUMNS('Helper Data'!$A$2:C10)),"")</f>
        <v>45601</v>
      </c>
      <c r="C10" s="20">
        <f>IFERROR(INDEX('Helper Data'!$A$2:$K$100000,'Helper Data'!J10,COLUMNS('Helper Data'!$A$2:E10)),"")</f>
        <v>434509.47</v>
      </c>
      <c r="D10" s="20" t="str">
        <f>IFERROR(INDEX('Helper Data'!$A$2:$K$100000,'Helper Data'!J10,COLUMNS('Helper Data'!$A$2:B10)),"")</f>
        <v>CWIP</v>
      </c>
      <c r="T10" s="16"/>
      <c r="U10" s="16"/>
    </row>
    <row r="11" spans="1:23" ht="15" x14ac:dyDescent="0.25">
      <c r="A11" s="18" t="str">
        <f>IFERROR(INDEX('Helper Data'!$A$2:$K$100000,'Helper Data'!J11,COLUMNS('Helper Data'!$A$2:A11)),"")</f>
        <v>Dorothy Faucett</v>
      </c>
      <c r="B11" s="19">
        <f>IFERROR(INDEX('Helper Data'!$A$2:$K$100000,'Helper Data'!J11,COLUMNS('Helper Data'!$A$2:C11)),"")</f>
        <v>45601</v>
      </c>
      <c r="C11" s="20">
        <f>IFERROR(INDEX('Helper Data'!$A$2:$K$100000,'Helper Data'!J11,COLUMNS('Helper Data'!$A$2:E11)),"")</f>
        <v>93.13</v>
      </c>
      <c r="D11" s="20" t="str">
        <f>IFERROR(INDEX('Helper Data'!$A$2:$K$100000,'Helper Data'!J11,COLUMNS('Helper Data'!$A$2:B11)),"")</f>
        <v>Mileage Reimbursement</v>
      </c>
      <c r="T11" s="16"/>
      <c r="U11" s="16"/>
    </row>
    <row r="12" spans="1:23" ht="15" x14ac:dyDescent="0.25">
      <c r="A12" s="18" t="str">
        <f>IFERROR(INDEX('Helper Data'!$A$2:$K$100000,'Helper Data'!J12,COLUMNS('Helper Data'!$A$2:A12)),"")</f>
        <v>Dwayne Waters Inc</v>
      </c>
      <c r="B12" s="19">
        <f>IFERROR(INDEX('Helper Data'!$A$2:$K$100000,'Helper Data'!J12,COLUMNS('Helper Data'!$A$2:C12)),"")</f>
        <v>45601</v>
      </c>
      <c r="C12" s="20">
        <f>IFERROR(INDEX('Helper Data'!$A$2:$K$100000,'Helper Data'!J12,COLUMNS('Helper Data'!$A$2:E12)),"")</f>
        <v>449</v>
      </c>
      <c r="D12" s="20" t="str">
        <f>IFERROR(INDEX('Helper Data'!$A$2:$K$100000,'Helper Data'!J12,COLUMNS('Helper Data'!$A$2:B12)),"")</f>
        <v>3rd Party Maintenance</v>
      </c>
      <c r="T12" s="16"/>
      <c r="U12" s="16"/>
    </row>
    <row r="13" spans="1:23" ht="15" x14ac:dyDescent="0.25">
      <c r="A13" s="18" t="str">
        <f>IFERROR(INDEX('Helper Data'!$A$2:$K$100000,'Helper Data'!J13,COLUMNS('Helper Data'!$A$2:A13)),"")</f>
        <v>Easy Ice LLC</v>
      </c>
      <c r="B13" s="19">
        <f>IFERROR(INDEX('Helper Data'!$A$2:$K$100000,'Helper Data'!J13,COLUMNS('Helper Data'!$A$2:C13)),"")</f>
        <v>45601</v>
      </c>
      <c r="C13" s="20">
        <f>IFERROR(INDEX('Helper Data'!$A$2:$K$100000,'Helper Data'!J13,COLUMNS('Helper Data'!$A$2:E13)),"")</f>
        <v>360</v>
      </c>
      <c r="D13" s="20" t="str">
        <f>IFERROR(INDEX('Helper Data'!$A$2:$K$100000,'Helper Data'!J13,COLUMNS('Helper Data'!$A$2:B13)),"")</f>
        <v>Operating Leases</v>
      </c>
      <c r="T13" s="16"/>
      <c r="U13" s="16"/>
    </row>
    <row r="14" spans="1:23" ht="15" x14ac:dyDescent="0.25">
      <c r="A14" s="18" t="str">
        <f>IFERROR(INDEX('Helper Data'!$A$2:$K$100000,'Helper Data'!J14,COLUMNS('Helper Data'!$A$2:A14)),"")</f>
        <v>Elite Tree Service LLC</v>
      </c>
      <c r="B14" s="19">
        <f>IFERROR(INDEX('Helper Data'!$A$2:$K$100000,'Helper Data'!J14,COLUMNS('Helper Data'!$A$2:C14)),"")</f>
        <v>45601</v>
      </c>
      <c r="C14" s="20">
        <f>IFERROR(INDEX('Helper Data'!$A$2:$K$100000,'Helper Data'!J14,COLUMNS('Helper Data'!$A$2:E14)),"")</f>
        <v>5250</v>
      </c>
      <c r="D14" s="20" t="str">
        <f>IFERROR(INDEX('Helper Data'!$A$2:$K$100000,'Helper Data'!J14,COLUMNS('Helper Data'!$A$2:B14)),"")</f>
        <v>Facilities Maintenance</v>
      </c>
      <c r="T14" s="16"/>
      <c r="U14" s="16"/>
    </row>
    <row r="15" spans="1:23" ht="15" x14ac:dyDescent="0.25">
      <c r="A15" s="18" t="str">
        <f>IFERROR(INDEX('Helper Data'!$A$2:$K$100000,'Helper Data'!J15,COLUMNS('Helper Data'!$A$2:A15)),"")</f>
        <v>Fastenal Company</v>
      </c>
      <c r="B15" s="19">
        <f>IFERROR(INDEX('Helper Data'!$A$2:$K$100000,'Helper Data'!J15,COLUMNS('Helper Data'!$A$2:C15)),"")</f>
        <v>45601</v>
      </c>
      <c r="C15" s="20">
        <f>IFERROR(INDEX('Helper Data'!$A$2:$K$100000,'Helper Data'!J15,COLUMNS('Helper Data'!$A$2:E15)),"")</f>
        <v>12</v>
      </c>
      <c r="D15" s="20" t="str">
        <f>IFERROR(INDEX('Helper Data'!$A$2:$K$100000,'Helper Data'!J15,COLUMNS('Helper Data'!$A$2:B15)),"")</f>
        <v>Parts</v>
      </c>
      <c r="T15" s="16"/>
      <c r="U15" s="16"/>
    </row>
    <row r="16" spans="1:23" ht="15" x14ac:dyDescent="0.25">
      <c r="A16" s="18" t="str">
        <f>IFERROR(INDEX('Helper Data'!$A$2:$K$100000,'Helper Data'!J16,COLUMNS('Helper Data'!$A$2:A16)),"")</f>
        <v>Genuine Parts Company</v>
      </c>
      <c r="B16" s="19">
        <f>IFERROR(INDEX('Helper Data'!$A$2:$K$100000,'Helper Data'!J16,COLUMNS('Helper Data'!$A$2:C16)),"")</f>
        <v>45601</v>
      </c>
      <c r="C16" s="20">
        <f>IFERROR(INDEX('Helper Data'!$A$2:$K$100000,'Helper Data'!J16,COLUMNS('Helper Data'!$A$2:E16)),"")</f>
        <v>237.17</v>
      </c>
      <c r="D16" s="20" t="str">
        <f>IFERROR(INDEX('Helper Data'!$A$2:$K$100000,'Helper Data'!J16,COLUMNS('Helper Data'!$A$2:B16)),"")</f>
        <v>Parts</v>
      </c>
      <c r="T16" s="16"/>
      <c r="U16" s="16"/>
    </row>
    <row r="17" spans="1:21" ht="15" x14ac:dyDescent="0.25">
      <c r="A17" s="18" t="str">
        <f>IFERROR(INDEX('Helper Data'!$A$2:$K$100000,'Helper Data'!J17,COLUMNS('Helper Data'!$A$2:A17)),"")</f>
        <v>Gillig LLC</v>
      </c>
      <c r="B17" s="19">
        <f>IFERROR(INDEX('Helper Data'!$A$2:$K$100000,'Helper Data'!J17,COLUMNS('Helper Data'!$A$2:C17)),"")</f>
        <v>45601</v>
      </c>
      <c r="C17" s="20">
        <f>IFERROR(INDEX('Helper Data'!$A$2:$K$100000,'Helper Data'!J17,COLUMNS('Helper Data'!$A$2:E17)),"")</f>
        <v>174.22</v>
      </c>
      <c r="D17" s="20" t="str">
        <f>IFERROR(INDEX('Helper Data'!$A$2:$K$100000,'Helper Data'!J17,COLUMNS('Helper Data'!$A$2:B17)),"")</f>
        <v>Parts</v>
      </c>
      <c r="T17" s="16"/>
      <c r="U17" s="16"/>
    </row>
    <row r="18" spans="1:21" ht="15" x14ac:dyDescent="0.25">
      <c r="A18" s="18" t="str">
        <f>IFERROR(INDEX('Helper Data'!$A$2:$K$100000,'Helper Data'!J18,COLUMNS('Helper Data'!$A$2:A18)),"")</f>
        <v>Holmes Murphy</v>
      </c>
      <c r="B18" s="19">
        <f>IFERROR(INDEX('Helper Data'!$A$2:$K$100000,'Helper Data'!J18,COLUMNS('Helper Data'!$A$2:C18)),"")</f>
        <v>45601</v>
      </c>
      <c r="C18" s="20">
        <f>IFERROR(INDEX('Helper Data'!$A$2:$K$100000,'Helper Data'!J18,COLUMNS('Helper Data'!$A$2:E18)),"")</f>
        <v>2041.66</v>
      </c>
      <c r="D18" s="20" t="str">
        <f>IFERROR(INDEX('Helper Data'!$A$2:$K$100000,'Helper Data'!J18,COLUMNS('Helper Data'!$A$2:B18)),"")</f>
        <v>Professional Services</v>
      </c>
      <c r="T18" s="16"/>
      <c r="U18" s="16"/>
    </row>
    <row r="19" spans="1:21" ht="15" x14ac:dyDescent="0.25">
      <c r="A19" s="18" t="str">
        <f>IFERROR(INDEX('Helper Data'!$A$2:$K$100000,'Helper Data'!J19,COLUMNS('Helper Data'!$A$2:A19)),"")</f>
        <v>Infinity Supply &amp; Service Inc.</v>
      </c>
      <c r="B19" s="19">
        <f>IFERROR(INDEX('Helper Data'!$A$2:$K$100000,'Helper Data'!J19,COLUMNS('Helper Data'!$A$2:C19)),"")</f>
        <v>45601</v>
      </c>
      <c r="C19" s="20">
        <f>IFERROR(INDEX('Helper Data'!$A$2:$K$100000,'Helper Data'!J19,COLUMNS('Helper Data'!$A$2:E19)),"")</f>
        <v>168.72</v>
      </c>
      <c r="D19" s="20" t="str">
        <f>IFERROR(INDEX('Helper Data'!$A$2:$K$100000,'Helper Data'!J19,COLUMNS('Helper Data'!$A$2:B19)),"")</f>
        <v>Small Tools, Safety &amp; Supplies</v>
      </c>
      <c r="T19" s="16"/>
      <c r="U19" s="16"/>
    </row>
    <row r="20" spans="1:21" ht="15" x14ac:dyDescent="0.25">
      <c r="A20" s="18" t="str">
        <f>IFERROR(INDEX('Helper Data'!$A$2:$K$100000,'Helper Data'!J20,COLUMNS('Helper Data'!$A$2:A20)),"")</f>
        <v>Language Line LLC</v>
      </c>
      <c r="B20" s="19">
        <f>IFERROR(INDEX('Helper Data'!$A$2:$K$100000,'Helper Data'!J20,COLUMNS('Helper Data'!$A$2:C20)),"")</f>
        <v>45601</v>
      </c>
      <c r="C20" s="20">
        <f>IFERROR(INDEX('Helper Data'!$A$2:$K$100000,'Helper Data'!J20,COLUMNS('Helper Data'!$A$2:E20)),"")</f>
        <v>18.55</v>
      </c>
      <c r="D20" s="20" t="str">
        <f>IFERROR(INDEX('Helper Data'!$A$2:$K$100000,'Helper Data'!J20,COLUMNS('Helper Data'!$A$2:B20)),"")</f>
        <v>General Services</v>
      </c>
      <c r="T20" s="16"/>
      <c r="U20" s="16"/>
    </row>
    <row r="21" spans="1:21" ht="15" x14ac:dyDescent="0.25">
      <c r="A21" s="18" t="str">
        <f>IFERROR(INDEX('Helper Data'!$A$2:$K$100000,'Helper Data'!J21,COLUMNS('Helper Data'!$A$2:A21)),"")</f>
        <v>Muncie Reclamation and Supply Company</v>
      </c>
      <c r="B21" s="19">
        <f>IFERROR(INDEX('Helper Data'!$A$2:$K$100000,'Helper Data'!J21,COLUMNS('Helper Data'!$A$2:C21)),"")</f>
        <v>45601</v>
      </c>
      <c r="C21" s="20">
        <f>IFERROR(INDEX('Helper Data'!$A$2:$K$100000,'Helper Data'!J21,COLUMNS('Helper Data'!$A$2:E21)),"")</f>
        <v>2725.46</v>
      </c>
      <c r="D21" s="20" t="str">
        <f>IFERROR(INDEX('Helper Data'!$A$2:$K$100000,'Helper Data'!J21,COLUMNS('Helper Data'!$A$2:B21)),"")</f>
        <v>Parts</v>
      </c>
      <c r="T21" s="16"/>
      <c r="U21" s="16"/>
    </row>
    <row r="22" spans="1:21" ht="15" x14ac:dyDescent="0.25">
      <c r="A22" s="18" t="str">
        <f>IFERROR(INDEX('Helper Data'!$A$2:$K$100000,'Helper Data'!J22,COLUMNS('Helper Data'!$A$2:A22)),"")</f>
        <v>ODP Business Solutions</v>
      </c>
      <c r="B22" s="19">
        <f>IFERROR(INDEX('Helper Data'!$A$2:$K$100000,'Helper Data'!J22,COLUMNS('Helper Data'!$A$2:C22)),"")</f>
        <v>45601</v>
      </c>
      <c r="C22" s="20">
        <f>IFERROR(INDEX('Helper Data'!$A$2:$K$100000,'Helper Data'!J22,COLUMNS('Helper Data'!$A$2:E22)),"")</f>
        <v>1319.32</v>
      </c>
      <c r="D22" s="20" t="str">
        <f>IFERROR(INDEX('Helper Data'!$A$2:$K$100000,'Helper Data'!J22,COLUMNS('Helper Data'!$A$2:B22)),"")</f>
        <v>Office Supplies</v>
      </c>
      <c r="T22" s="16"/>
      <c r="U22" s="16"/>
    </row>
    <row r="23" spans="1:21" ht="15" x14ac:dyDescent="0.25">
      <c r="A23" s="18" t="str">
        <f>IFERROR(INDEX('Helper Data'!$A$2:$K$100000,'Helper Data'!J23,COLUMNS('Helper Data'!$A$2:A23)),"")</f>
        <v>OReilly Automotive Stores Inc</v>
      </c>
      <c r="B23" s="19">
        <f>IFERROR(INDEX('Helper Data'!$A$2:$K$100000,'Helper Data'!J23,COLUMNS('Helper Data'!$A$2:C23)),"")</f>
        <v>45601</v>
      </c>
      <c r="C23" s="20">
        <f>IFERROR(INDEX('Helper Data'!$A$2:$K$100000,'Helper Data'!J23,COLUMNS('Helper Data'!$A$2:E23)),"")</f>
        <v>2211.6999999999998</v>
      </c>
      <c r="D23" s="20" t="str">
        <f>IFERROR(INDEX('Helper Data'!$A$2:$K$100000,'Helper Data'!J23,COLUMNS('Helper Data'!$A$2:B23)),"")</f>
        <v>Parts</v>
      </c>
      <c r="T23" s="16"/>
      <c r="U23" s="16"/>
    </row>
    <row r="24" spans="1:21" ht="15" x14ac:dyDescent="0.25">
      <c r="A24" s="18" t="str">
        <f>IFERROR(INDEX('Helper Data'!$A$2:$K$100000,'Helper Data'!J24,COLUMNS('Helper Data'!$A$2:A24)),"")</f>
        <v>Peak Methods Inc</v>
      </c>
      <c r="B24" s="19">
        <f>IFERROR(INDEX('Helper Data'!$A$2:$K$100000,'Helper Data'!J24,COLUMNS('Helper Data'!$A$2:C24)),"")</f>
        <v>45601</v>
      </c>
      <c r="C24" s="20">
        <f>IFERROR(INDEX('Helper Data'!$A$2:$K$100000,'Helper Data'!J24,COLUMNS('Helper Data'!$A$2:E24)),"")</f>
        <v>496</v>
      </c>
      <c r="D24" s="20" t="str">
        <f>IFERROR(INDEX('Helper Data'!$A$2:$K$100000,'Helper Data'!J24,COLUMNS('Helper Data'!$A$2:B24)),"")</f>
        <v>Computer/ Software Maintenance</v>
      </c>
      <c r="T24" s="16"/>
      <c r="U24" s="16"/>
    </row>
    <row r="25" spans="1:21" ht="15" x14ac:dyDescent="0.25">
      <c r="A25" s="18" t="str">
        <f>IFERROR(INDEX('Helper Data'!$A$2:$K$100000,'Helper Data'!J25,COLUMNS('Helper Data'!$A$2:A25)),"")</f>
        <v>Quench USA Inc</v>
      </c>
      <c r="B25" s="19">
        <f>IFERROR(INDEX('Helper Data'!$A$2:$K$100000,'Helper Data'!J25,COLUMNS('Helper Data'!$A$2:C25)),"")</f>
        <v>45601</v>
      </c>
      <c r="C25" s="20">
        <f>IFERROR(INDEX('Helper Data'!$A$2:$K$100000,'Helper Data'!J25,COLUMNS('Helper Data'!$A$2:E25)),"")</f>
        <v>217.8</v>
      </c>
      <c r="D25" s="20" t="str">
        <f>IFERROR(INDEX('Helper Data'!$A$2:$K$100000,'Helper Data'!J25,COLUMNS('Helper Data'!$A$2:B25)),"")</f>
        <v>Operating Leases</v>
      </c>
      <c r="T25" s="16"/>
      <c r="U25" s="16"/>
    </row>
    <row r="26" spans="1:21" ht="15" x14ac:dyDescent="0.25">
      <c r="A26" s="18" t="str">
        <f>IFERROR(INDEX('Helper Data'!$A$2:$K$100000,'Helper Data'!J26,COLUMNS('Helper Data'!$A$2:A26)),"")</f>
        <v>Reeder Distributors Inc</v>
      </c>
      <c r="B26" s="19">
        <f>IFERROR(INDEX('Helper Data'!$A$2:$K$100000,'Helper Data'!J26,COLUMNS('Helper Data'!$A$2:C26)),"")</f>
        <v>45601</v>
      </c>
      <c r="C26" s="20">
        <f>IFERROR(INDEX('Helper Data'!$A$2:$K$100000,'Helper Data'!J26,COLUMNS('Helper Data'!$A$2:E26)),"")</f>
        <v>8594.4599999999991</v>
      </c>
      <c r="D26" s="20" t="str">
        <f>IFERROR(INDEX('Helper Data'!$A$2:$K$100000,'Helper Data'!J26,COLUMNS('Helper Data'!$A$2:B26)),"")</f>
        <v>Parts</v>
      </c>
      <c r="T26" s="16"/>
      <c r="U26" s="16"/>
    </row>
    <row r="27" spans="1:21" ht="15" x14ac:dyDescent="0.25">
      <c r="A27" s="18" t="str">
        <f>IFERROR(INDEX('Helper Data'!$A$2:$K$100000,'Helper Data'!J27,COLUMNS('Helper Data'!$A$2:A27)),"")</f>
        <v>Republic Services Inc</v>
      </c>
      <c r="B27" s="19">
        <f>IFERROR(INDEX('Helper Data'!$A$2:$K$100000,'Helper Data'!J27,COLUMNS('Helper Data'!$A$2:C27)),"")</f>
        <v>45601</v>
      </c>
      <c r="C27" s="20">
        <f>IFERROR(INDEX('Helper Data'!$A$2:$K$100000,'Helper Data'!J27,COLUMNS('Helper Data'!$A$2:E27)),"")</f>
        <v>176.6</v>
      </c>
      <c r="D27" s="20" t="str">
        <f>IFERROR(INDEX('Helper Data'!$A$2:$K$100000,'Helper Data'!J27,COLUMNS('Helper Data'!$A$2:B27)),"")</f>
        <v>General Services</v>
      </c>
      <c r="T27" s="16"/>
      <c r="U27" s="16"/>
    </row>
    <row r="28" spans="1:21" ht="15" x14ac:dyDescent="0.25">
      <c r="A28" s="18" t="str">
        <f>IFERROR(INDEX('Helper Data'!$A$2:$K$100000,'Helper Data'!J28,COLUMNS('Helper Data'!$A$2:A28)),"")</f>
        <v>Republic Services Inc</v>
      </c>
      <c r="B28" s="19">
        <f>IFERROR(INDEX('Helper Data'!$A$2:$K$100000,'Helper Data'!J28,COLUMNS('Helper Data'!$A$2:C28)),"")</f>
        <v>45601</v>
      </c>
      <c r="C28" s="20">
        <f>IFERROR(INDEX('Helper Data'!$A$2:$K$100000,'Helper Data'!J28,COLUMNS('Helper Data'!$A$2:E28)),"")</f>
        <v>316.5</v>
      </c>
      <c r="D28" s="20" t="str">
        <f>IFERROR(INDEX('Helper Data'!$A$2:$K$100000,'Helper Data'!J28,COLUMNS('Helper Data'!$A$2:B28)),"")</f>
        <v>Passenger Amenitie Maintenance</v>
      </c>
      <c r="T28" s="16"/>
      <c r="U28" s="16"/>
    </row>
    <row r="29" spans="1:21" ht="15" x14ac:dyDescent="0.25">
      <c r="A29" s="18" t="str">
        <f>IFERROR(INDEX('Helper Data'!$A$2:$K$100000,'Helper Data'!J29,COLUMNS('Helper Data'!$A$2:A29)),"")</f>
        <v>Rush Truck Centers of Texas LP</v>
      </c>
      <c r="B29" s="19">
        <f>IFERROR(INDEX('Helper Data'!$A$2:$K$100000,'Helper Data'!J29,COLUMNS('Helper Data'!$A$2:C29)),"")</f>
        <v>45601</v>
      </c>
      <c r="C29" s="20">
        <f>IFERROR(INDEX('Helper Data'!$A$2:$K$100000,'Helper Data'!J29,COLUMNS('Helper Data'!$A$2:E29)),"")</f>
        <v>6497.91</v>
      </c>
      <c r="D29" s="20" t="str">
        <f>IFERROR(INDEX('Helper Data'!$A$2:$K$100000,'Helper Data'!J29,COLUMNS('Helper Data'!$A$2:B29)),"")</f>
        <v>Parts</v>
      </c>
      <c r="T29" s="16"/>
      <c r="U29" s="16"/>
    </row>
    <row r="30" spans="1:21" ht="15" x14ac:dyDescent="0.25">
      <c r="A30" s="18" t="str">
        <f>IFERROR(INDEX('Helper Data'!$A$2:$K$100000,'Helper Data'!J30,COLUMNS('Helper Data'!$A$2:A30)),"")</f>
        <v>Southwest Fire &amp; Security LLC</v>
      </c>
      <c r="B30" s="19">
        <f>IFERROR(INDEX('Helper Data'!$A$2:$K$100000,'Helper Data'!J30,COLUMNS('Helper Data'!$A$2:C30)),"")</f>
        <v>45601</v>
      </c>
      <c r="C30" s="20">
        <f>IFERROR(INDEX('Helper Data'!$A$2:$K$100000,'Helper Data'!J30,COLUMNS('Helper Data'!$A$2:E30)),"")</f>
        <v>104</v>
      </c>
      <c r="D30" s="20" t="str">
        <f>IFERROR(INDEX('Helper Data'!$A$2:$K$100000,'Helper Data'!J30,COLUMNS('Helper Data'!$A$2:B30)),"")</f>
        <v>General Services</v>
      </c>
      <c r="T30" s="16"/>
      <c r="U30" s="16"/>
    </row>
    <row r="31" spans="1:21" ht="15" x14ac:dyDescent="0.25">
      <c r="A31" s="18" t="str">
        <f>IFERROR(INDEX('Helper Data'!$A$2:$K$100000,'Helper Data'!J31,COLUMNS('Helper Data'!$A$2:A31)),"")</f>
        <v>Troy Raley</v>
      </c>
      <c r="B31" s="19">
        <f>IFERROR(INDEX('Helper Data'!$A$2:$K$100000,'Helper Data'!J31,COLUMNS('Helper Data'!$A$2:C31)),"")</f>
        <v>45601</v>
      </c>
      <c r="C31" s="20">
        <f>IFERROR(INDEX('Helper Data'!$A$2:$K$100000,'Helper Data'!J31,COLUMNS('Helper Data'!$A$2:E31)),"")</f>
        <v>44.28</v>
      </c>
      <c r="D31" s="20" t="str">
        <f>IFERROR(INDEX('Helper Data'!$A$2:$K$100000,'Helper Data'!J31,COLUMNS('Helper Data'!$A$2:B31)),"")</f>
        <v>Furniture</v>
      </c>
      <c r="T31" s="16"/>
      <c r="U31" s="16"/>
    </row>
    <row r="32" spans="1:21" ht="15" x14ac:dyDescent="0.25">
      <c r="A32" s="18" t="str">
        <f>IFERROR(INDEX('Helper Data'!$A$2:$K$100000,'Helper Data'!J32,COLUMNS('Helper Data'!$A$2:A32)),"")</f>
        <v>Tyler Technologies Inc</v>
      </c>
      <c r="B32" s="19">
        <f>IFERROR(INDEX('Helper Data'!$A$2:$K$100000,'Helper Data'!J32,COLUMNS('Helper Data'!$A$2:C32)),"")</f>
        <v>45601</v>
      </c>
      <c r="C32" s="20">
        <f>IFERROR(INDEX('Helper Data'!$A$2:$K$100000,'Helper Data'!J32,COLUMNS('Helper Data'!$A$2:E32)),"")</f>
        <v>6080</v>
      </c>
      <c r="D32" s="20" t="str">
        <f>IFERROR(INDEX('Helper Data'!$A$2:$K$100000,'Helper Data'!J32,COLUMNS('Helper Data'!$A$2:B32)),"")</f>
        <v>CWIP</v>
      </c>
      <c r="T32" s="16"/>
      <c r="U32" s="16"/>
    </row>
    <row r="33" spans="1:22" ht="15" x14ac:dyDescent="0.25">
      <c r="A33" s="18" t="str">
        <f>IFERROR(INDEX('Helper Data'!$A$2:$K$100000,'Helper Data'!J33,COLUMNS('Helper Data'!$A$2:A33)),"")</f>
        <v>Uline Inc</v>
      </c>
      <c r="B33" s="19">
        <f>IFERROR(INDEX('Helper Data'!$A$2:$K$100000,'Helper Data'!J33,COLUMNS('Helper Data'!$A$2:C33)),"")</f>
        <v>45601</v>
      </c>
      <c r="C33" s="20">
        <f>IFERROR(INDEX('Helper Data'!$A$2:$K$100000,'Helper Data'!J33,COLUMNS('Helper Data'!$A$2:E33)),"")</f>
        <v>215.13</v>
      </c>
      <c r="D33" s="20">
        <f>IFERROR(INDEX('Helper Data'!$A$2:$K$100000,'Helper Data'!J33,COLUMNS('Helper Data'!$A$2:B33)),"")</f>
        <v>0</v>
      </c>
      <c r="T33" s="16"/>
      <c r="U33" s="16"/>
    </row>
    <row r="34" spans="1:22" ht="15" x14ac:dyDescent="0.25">
      <c r="A34" s="18" t="str">
        <f>IFERROR(INDEX('Helper Data'!$A$2:$K$100000,'Helper Data'!J34,COLUMNS('Helper Data'!$A$2:A34)),"")</f>
        <v>Versacor Enterprises LLC</v>
      </c>
      <c r="B34" s="19">
        <f>IFERROR(INDEX('Helper Data'!$A$2:$K$100000,'Helper Data'!J34,COLUMNS('Helper Data'!$A$2:C34)),"")</f>
        <v>45601</v>
      </c>
      <c r="C34" s="20">
        <f>IFERROR(INDEX('Helper Data'!$A$2:$K$100000,'Helper Data'!J34,COLUMNS('Helper Data'!$A$2:E34)),"")</f>
        <v>93</v>
      </c>
      <c r="D34" s="20" t="str">
        <f>IFERROR(INDEX('Helper Data'!$A$2:$K$100000,'Helper Data'!J34,COLUMNS('Helper Data'!$A$2:B34)),"")</f>
        <v>Facilities Maintenance</v>
      </c>
      <c r="T34" s="16"/>
      <c r="U34" s="16"/>
    </row>
    <row r="35" spans="1:22" ht="15" x14ac:dyDescent="0.25">
      <c r="A35" s="18" t="str">
        <f>IFERROR(INDEX('Helper Data'!$A$2:$K$100000,'Helper Data'!J35,COLUMNS('Helper Data'!$A$2:A35)),"")</f>
        <v>Vets Securing America</v>
      </c>
      <c r="B35" s="19">
        <f>IFERROR(INDEX('Helper Data'!$A$2:$K$100000,'Helper Data'!J35,COLUMNS('Helper Data'!$A$2:C35)),"")</f>
        <v>45601</v>
      </c>
      <c r="C35" s="20">
        <f>IFERROR(INDEX('Helper Data'!$A$2:$K$100000,'Helper Data'!J35,COLUMNS('Helper Data'!$A$2:E35)),"")</f>
        <v>5582.51</v>
      </c>
      <c r="D35" s="20" t="str">
        <f>IFERROR(INDEX('Helper Data'!$A$2:$K$100000,'Helper Data'!J35,COLUMNS('Helper Data'!$A$2:B35)),"")</f>
        <v>Contingency</v>
      </c>
      <c r="T35" s="16"/>
      <c r="U35" s="16"/>
    </row>
    <row r="36" spans="1:22" ht="15" x14ac:dyDescent="0.25">
      <c r="A36" s="18" t="str">
        <f>IFERROR(INDEX('Helper Data'!$A$2:$K$100000,'Helper Data'!J36,COLUMNS('Helper Data'!$A$2:A36)),"")</f>
        <v>Work Environmental Systems Inc</v>
      </c>
      <c r="B36" s="19">
        <f>IFERROR(INDEX('Helper Data'!$A$2:$K$100000,'Helper Data'!J36,COLUMNS('Helper Data'!$A$2:C36)),"")</f>
        <v>45601</v>
      </c>
      <c r="C36" s="20">
        <f>IFERROR(INDEX('Helper Data'!$A$2:$K$100000,'Helper Data'!J36,COLUMNS('Helper Data'!$A$2:E36)),"")</f>
        <v>448</v>
      </c>
      <c r="D36" s="20" t="str">
        <f>IFERROR(INDEX('Helper Data'!$A$2:$K$100000,'Helper Data'!J36,COLUMNS('Helper Data'!$A$2:B36)),"")</f>
        <v>Facilities Maintenance</v>
      </c>
      <c r="T36" s="16"/>
      <c r="U36" s="16"/>
      <c r="V36" s="9"/>
    </row>
    <row r="37" spans="1:22" ht="15" x14ac:dyDescent="0.25">
      <c r="A37" s="18" t="str">
        <f>IFERROR(INDEX('Helper Data'!$A$2:$K$100000,'Helper Data'!J37,COLUMNS('Helper Data'!$A$2:A37)),"")</f>
        <v>WW Grainger Inc</v>
      </c>
      <c r="B37" s="19">
        <f>IFERROR(INDEX('Helper Data'!$A$2:$K$100000,'Helper Data'!J37,COLUMNS('Helper Data'!$A$2:C37)),"")</f>
        <v>45601</v>
      </c>
      <c r="C37" s="20">
        <f>IFERROR(INDEX('Helper Data'!$A$2:$K$100000,'Helper Data'!J37,COLUMNS('Helper Data'!$A$2:E37)),"")</f>
        <v>205.64</v>
      </c>
      <c r="D37" s="20" t="str">
        <f>IFERROR(INDEX('Helper Data'!$A$2:$K$100000,'Helper Data'!J37,COLUMNS('Helper Data'!$A$2:B37)),"")</f>
        <v>Small Tools, Safety &amp; Supplies</v>
      </c>
      <c r="T37" s="16"/>
      <c r="U37" s="16"/>
      <c r="V37" s="8"/>
    </row>
    <row r="38" spans="1:22" ht="15" x14ac:dyDescent="0.25">
      <c r="A38" s="18" t="str">
        <f>IFERROR(INDEX('Helper Data'!$A$2:$K$100000,'Helper Data'!J38,COLUMNS('Helper Data'!$A$2:A38)),"")</f>
        <v>Allen and Loucks Venture LP</v>
      </c>
      <c r="B38" s="19">
        <f>IFERROR(INDEX('Helper Data'!$A$2:$K$100000,'Helper Data'!J38,COLUMNS('Helper Data'!$A$2:C38)),"")</f>
        <v>45602</v>
      </c>
      <c r="C38" s="20">
        <f>IFERROR(INDEX('Helper Data'!$A$2:$K$100000,'Helper Data'!J38,COLUMNS('Helper Data'!$A$2:E38)),"")</f>
        <v>11358.69</v>
      </c>
      <c r="D38" s="20" t="str">
        <f>IFERROR(INDEX('Helper Data'!$A$2:$K$100000,'Helper Data'!J38,COLUMNS('Helper Data'!$A$2:B38)),"")</f>
        <v>Operating Leases</v>
      </c>
      <c r="T38" s="16"/>
      <c r="U38" s="16"/>
      <c r="V38" s="8"/>
    </row>
    <row r="39" spans="1:22" ht="15" x14ac:dyDescent="0.25">
      <c r="A39" s="18" t="str">
        <f>IFERROR(INDEX('Helper Data'!$A$2:$K$100000,'Helper Data'!J39,COLUMNS('Helper Data'!$A$2:A39)),"")</f>
        <v>City of Lewisville Texas</v>
      </c>
      <c r="B39" s="19">
        <f>IFERROR(INDEX('Helper Data'!$A$2:$K$100000,'Helper Data'!J39,COLUMNS('Helper Data'!$A$2:C39)),"")</f>
        <v>45602</v>
      </c>
      <c r="C39" s="20">
        <f>IFERROR(INDEX('Helper Data'!$A$2:$K$100000,'Helper Data'!J39,COLUMNS('Helper Data'!$A$2:E39)),"")</f>
        <v>2149.2399999999998</v>
      </c>
      <c r="D39" s="20" t="str">
        <f>IFERROR(INDEX('Helper Data'!$A$2:$K$100000,'Helper Data'!J39,COLUMNS('Helper Data'!$A$2:B39)),"")</f>
        <v>Utilities</v>
      </c>
      <c r="T39" s="16"/>
      <c r="U39" s="16"/>
      <c r="V39" s="8"/>
    </row>
    <row r="40" spans="1:22" ht="15" x14ac:dyDescent="0.25">
      <c r="A40" s="18" t="str">
        <f>IFERROR(INDEX('Helper Data'!$A$2:$K$100000,'Helper Data'!J40,COLUMNS('Helper Data'!$A$2:A40)),"")</f>
        <v>Denton Municipal Utilities</v>
      </c>
      <c r="B40" s="19">
        <f>IFERROR(INDEX('Helper Data'!$A$2:$K$100000,'Helper Data'!J40,COLUMNS('Helper Data'!$A$2:C40)),"")</f>
        <v>45602</v>
      </c>
      <c r="C40" s="20">
        <f>IFERROR(INDEX('Helper Data'!$A$2:$K$100000,'Helper Data'!J40,COLUMNS('Helper Data'!$A$2:E40)),"")</f>
        <v>6965.52</v>
      </c>
      <c r="D40" s="20" t="str">
        <f>IFERROR(INDEX('Helper Data'!$A$2:$K$100000,'Helper Data'!J40,COLUMNS('Helper Data'!$A$2:B40)),"")</f>
        <v>Utilities</v>
      </c>
      <c r="T40" s="16"/>
      <c r="U40" s="16"/>
    </row>
    <row r="41" spans="1:22" ht="15" x14ac:dyDescent="0.25">
      <c r="A41" s="18" t="str">
        <f>IFERROR(INDEX('Helper Data'!$A$2:$K$100000,'Helper Data'!J41,COLUMNS('Helper Data'!$A$2:A41)),"")</f>
        <v>Airco Gases Southwest LLC</v>
      </c>
      <c r="B41" s="19">
        <f>IFERROR(INDEX('Helper Data'!$A$2:$K$100000,'Helper Data'!J41,COLUMNS('Helper Data'!$A$2:C41)),"")</f>
        <v>45607</v>
      </c>
      <c r="C41" s="20">
        <f>IFERROR(INDEX('Helper Data'!$A$2:$K$100000,'Helper Data'!J41,COLUMNS('Helper Data'!$A$2:E41)),"")</f>
        <v>118.52</v>
      </c>
      <c r="D41" s="20" t="str">
        <f>IFERROR(INDEX('Helper Data'!$A$2:$K$100000,'Helper Data'!J41,COLUMNS('Helper Data'!$A$2:B41)),"")</f>
        <v>Small Tools, Safety &amp; Supplies</v>
      </c>
      <c r="T41" s="16"/>
      <c r="U41" s="16"/>
    </row>
    <row r="42" spans="1:22" ht="15" x14ac:dyDescent="0.25">
      <c r="A42" s="18" t="str">
        <f>IFERROR(INDEX('Helper Data'!$A$2:$K$100000,'Helper Data'!J42,COLUMNS('Helper Data'!$A$2:A42)),"")</f>
        <v>CBS Mechanical Services Inc</v>
      </c>
      <c r="B42" s="19">
        <f>IFERROR(INDEX('Helper Data'!$A$2:$K$100000,'Helper Data'!J42,COLUMNS('Helper Data'!$A$2:C42)),"")</f>
        <v>45607</v>
      </c>
      <c r="C42" s="20">
        <f>IFERROR(INDEX('Helper Data'!$A$2:$K$100000,'Helper Data'!J42,COLUMNS('Helper Data'!$A$2:E42)),"")</f>
        <v>1160</v>
      </c>
      <c r="D42" s="20" t="str">
        <f>IFERROR(INDEX('Helper Data'!$A$2:$K$100000,'Helper Data'!J42,COLUMNS('Helper Data'!$A$2:B42)),"")</f>
        <v>Facilities Maintenance</v>
      </c>
      <c r="T42" s="16"/>
      <c r="U42" s="16"/>
    </row>
    <row r="43" spans="1:22" ht="15" x14ac:dyDescent="0.25">
      <c r="A43" s="18" t="str">
        <f>IFERROR(INDEX('Helper Data'!$A$2:$K$100000,'Helper Data'!J43,COLUMNS('Helper Data'!$A$2:A43)),"")</f>
        <v>Cintas</v>
      </c>
      <c r="B43" s="19">
        <f>IFERROR(INDEX('Helper Data'!$A$2:$K$100000,'Helper Data'!J43,COLUMNS('Helper Data'!$A$2:C43)),"")</f>
        <v>45607</v>
      </c>
      <c r="C43" s="20">
        <f>IFERROR(INDEX('Helper Data'!$A$2:$K$100000,'Helper Data'!J43,COLUMNS('Helper Data'!$A$2:E43)),"")</f>
        <v>1264.78</v>
      </c>
      <c r="D43" s="20" t="str">
        <f>IFERROR(INDEX('Helper Data'!$A$2:$K$100000,'Helper Data'!J43,COLUMNS('Helper Data'!$A$2:B43)),"")</f>
        <v>Uniforms</v>
      </c>
      <c r="T43" s="16"/>
      <c r="U43" s="16"/>
    </row>
    <row r="44" spans="1:22" ht="15" x14ac:dyDescent="0.25">
      <c r="A44" s="18" t="str">
        <f>IFERROR(INDEX('Helper Data'!$A$2:$K$100000,'Helper Data'!J44,COLUMNS('Helper Data'!$A$2:A44)),"")</f>
        <v>Cintas</v>
      </c>
      <c r="B44" s="19">
        <f>IFERROR(INDEX('Helper Data'!$A$2:$K$100000,'Helper Data'!J44,COLUMNS('Helper Data'!$A$2:C44)),"")</f>
        <v>45607</v>
      </c>
      <c r="C44" s="20">
        <f>IFERROR(INDEX('Helper Data'!$A$2:$K$100000,'Helper Data'!J44,COLUMNS('Helper Data'!$A$2:E44)),"")</f>
        <v>463.93</v>
      </c>
      <c r="D44" s="20" t="str">
        <f>IFERROR(INDEX('Helper Data'!$A$2:$K$100000,'Helper Data'!J44,COLUMNS('Helper Data'!$A$2:B44)),"")</f>
        <v>Small Tools, Safety &amp; Supplies</v>
      </c>
      <c r="T44" s="16"/>
      <c r="U44" s="16"/>
    </row>
    <row r="45" spans="1:22" ht="15" x14ac:dyDescent="0.25">
      <c r="A45" s="18" t="str">
        <f>IFERROR(INDEX('Helper Data'!$A$2:$K$100000,'Helper Data'!J45,COLUMNS('Helper Data'!$A$2:A45)),"")</f>
        <v>Denton Media Company Inc</v>
      </c>
      <c r="B45" s="19">
        <f>IFERROR(INDEX('Helper Data'!$A$2:$K$100000,'Helper Data'!J45,COLUMNS('Helper Data'!$A$2:C45)),"")</f>
        <v>45607</v>
      </c>
      <c r="C45" s="20">
        <f>IFERROR(INDEX('Helper Data'!$A$2:$K$100000,'Helper Data'!J45,COLUMNS('Helper Data'!$A$2:E45)),"")</f>
        <v>1850</v>
      </c>
      <c r="D45" s="20" t="str">
        <f>IFERROR(INDEX('Helper Data'!$A$2:$K$100000,'Helper Data'!J45,COLUMNS('Helper Data'!$A$2:B45)),"")</f>
        <v>Advertising</v>
      </c>
      <c r="T45" s="16"/>
      <c r="U45" s="16"/>
    </row>
    <row r="46" spans="1:22" ht="15" x14ac:dyDescent="0.25">
      <c r="A46" s="18" t="str">
        <f>IFERROR(INDEX('Helper Data'!$A$2:$K$100000,'Helper Data'!J46,COLUMNS('Helper Data'!$A$2:A46)),"")</f>
        <v>Irving Holdings Inc</v>
      </c>
      <c r="B46" s="19">
        <f>IFERROR(INDEX('Helper Data'!$A$2:$K$100000,'Helper Data'!J46,COLUMNS('Helper Data'!$A$2:C46)),"")</f>
        <v>45607</v>
      </c>
      <c r="C46" s="20">
        <f>IFERROR(INDEX('Helper Data'!$A$2:$K$100000,'Helper Data'!J46,COLUMNS('Helper Data'!$A$2:E46)),"")</f>
        <v>48884.02</v>
      </c>
      <c r="D46" s="20" t="str">
        <f>IFERROR(INDEX('Helper Data'!$A$2:$K$100000,'Helper Data'!J46,COLUMNS('Helper Data'!$A$2:B46)),"")</f>
        <v>Purchased Transportation</v>
      </c>
      <c r="T46" s="16"/>
      <c r="U46" s="16"/>
    </row>
    <row r="47" spans="1:22" ht="15" x14ac:dyDescent="0.25">
      <c r="A47" s="18" t="str">
        <f>IFERROR(INDEX('Helper Data'!$A$2:$K$100000,'Helper Data'!J47,COLUMNS('Helper Data'!$A$2:A47)),"")</f>
        <v>JG Media</v>
      </c>
      <c r="B47" s="19">
        <f>IFERROR(INDEX('Helper Data'!$A$2:$K$100000,'Helper Data'!J47,COLUMNS('Helper Data'!$A$2:C47)),"")</f>
        <v>45607</v>
      </c>
      <c r="C47" s="20">
        <f>IFERROR(INDEX('Helper Data'!$A$2:$K$100000,'Helper Data'!J47,COLUMNS('Helper Data'!$A$2:E47)),"")</f>
        <v>5700</v>
      </c>
      <c r="D47" s="20" t="str">
        <f>IFERROR(INDEX('Helper Data'!$A$2:$K$100000,'Helper Data'!J47,COLUMNS('Helper Data'!$A$2:B47)),"")</f>
        <v>Advertising</v>
      </c>
      <c r="T47" s="16"/>
      <c r="U47" s="16"/>
    </row>
    <row r="48" spans="1:22" ht="15" x14ac:dyDescent="0.25">
      <c r="A48" s="18" t="str">
        <f>IFERROR(INDEX('Helper Data'!$A$2:$K$100000,'Helper Data'!J48,COLUMNS('Helper Data'!$A$2:A48)),"")</f>
        <v>Martin E Miller III</v>
      </c>
      <c r="B48" s="19">
        <f>IFERROR(INDEX('Helper Data'!$A$2:$K$100000,'Helper Data'!J48,COLUMNS('Helper Data'!$A$2:C48)),"")</f>
        <v>45607</v>
      </c>
      <c r="C48" s="20">
        <f>IFERROR(INDEX('Helper Data'!$A$2:$K$100000,'Helper Data'!J48,COLUMNS('Helper Data'!$A$2:E48)),"")</f>
        <v>1024</v>
      </c>
      <c r="D48" s="20" t="str">
        <f>IFERROR(INDEX('Helper Data'!$A$2:$K$100000,'Helper Data'!J48,COLUMNS('Helper Data'!$A$2:B48)),"")</f>
        <v>Advertising</v>
      </c>
      <c r="T48" s="16"/>
      <c r="U48" s="16"/>
    </row>
    <row r="49" spans="1:21" ht="15" x14ac:dyDescent="0.25">
      <c r="A49" s="18" t="str">
        <f>IFERROR(INDEX('Helper Data'!$A$2:$K$100000,'Helper Data'!J49,COLUMNS('Helper Data'!$A$2:A49)),"")</f>
        <v>MidAmerican Energy Company</v>
      </c>
      <c r="B49" s="19">
        <f>IFERROR(INDEX('Helper Data'!$A$2:$K$100000,'Helper Data'!J49,COLUMNS('Helper Data'!$A$2:C49)),"")</f>
        <v>45607</v>
      </c>
      <c r="C49" s="20">
        <f>IFERROR(INDEX('Helper Data'!$A$2:$K$100000,'Helper Data'!J49,COLUMNS('Helper Data'!$A$2:E49)),"")</f>
        <v>10695.35</v>
      </c>
      <c r="D49" s="20" t="str">
        <f>IFERROR(INDEX('Helper Data'!$A$2:$K$100000,'Helper Data'!J49,COLUMNS('Helper Data'!$A$2:B49)),"")</f>
        <v>Utilities</v>
      </c>
      <c r="T49" s="16"/>
      <c r="U49" s="16"/>
    </row>
    <row r="50" spans="1:21" ht="15" x14ac:dyDescent="0.25">
      <c r="A50" s="18" t="str">
        <f>IFERROR(INDEX('Helper Data'!$A$2:$K$100000,'Helper Data'!J50,COLUMNS('Helper Data'!$A$2:A50)),"")</f>
        <v>Quench USA Inc</v>
      </c>
      <c r="B50" s="19">
        <f>IFERROR(INDEX('Helper Data'!$A$2:$K$100000,'Helper Data'!J50,COLUMNS('Helper Data'!$A$2:C50)),"")</f>
        <v>45607</v>
      </c>
      <c r="C50" s="20">
        <f>IFERROR(INDEX('Helper Data'!$A$2:$K$100000,'Helper Data'!J50,COLUMNS('Helper Data'!$A$2:E50)),"")</f>
        <v>232.19</v>
      </c>
      <c r="D50" s="20" t="str">
        <f>IFERROR(INDEX('Helper Data'!$A$2:$K$100000,'Helper Data'!J50,COLUMNS('Helper Data'!$A$2:B50)),"")</f>
        <v>Operating Leases</v>
      </c>
      <c r="T50" s="16"/>
      <c r="U50" s="16"/>
    </row>
    <row r="51" spans="1:21" ht="15" x14ac:dyDescent="0.25">
      <c r="A51" s="18" t="str">
        <f>IFERROR(INDEX('Helper Data'!$A$2:$K$100000,'Helper Data'!J51,COLUMNS('Helper Data'!$A$2:A51)),"")</f>
        <v>Sergio Marrero</v>
      </c>
      <c r="B51" s="19">
        <f>IFERROR(INDEX('Helper Data'!$A$2:$K$100000,'Helper Data'!J51,COLUMNS('Helper Data'!$A$2:C51)),"")</f>
        <v>45607</v>
      </c>
      <c r="C51" s="20">
        <f>IFERROR(INDEX('Helper Data'!$A$2:$K$100000,'Helper Data'!J51,COLUMNS('Helper Data'!$A$2:E51)),"")</f>
        <v>425.4</v>
      </c>
      <c r="D51" s="20" t="str">
        <f>IFERROR(INDEX('Helper Data'!$A$2:$K$100000,'Helper Data'!J51,COLUMNS('Helper Data'!$A$2:B51)),"")</f>
        <v>Printing</v>
      </c>
      <c r="T51" s="16"/>
      <c r="U51" s="16"/>
    </row>
    <row r="52" spans="1:21" ht="15" x14ac:dyDescent="0.25">
      <c r="A52" s="18" t="str">
        <f>IFERROR(INDEX('Helper Data'!$A$2:$K$100000,'Helper Data'!J52,COLUMNS('Helper Data'!$A$2:A52)),"")</f>
        <v>Southwest Fire &amp; Security LLC</v>
      </c>
      <c r="B52" s="19">
        <f>IFERROR(INDEX('Helper Data'!$A$2:$K$100000,'Helper Data'!J52,COLUMNS('Helper Data'!$A$2:C52)),"")</f>
        <v>45607</v>
      </c>
      <c r="C52" s="20">
        <f>IFERROR(INDEX('Helper Data'!$A$2:$K$100000,'Helper Data'!J52,COLUMNS('Helper Data'!$A$2:E52)),"")</f>
        <v>104</v>
      </c>
      <c r="D52" s="20" t="str">
        <f>IFERROR(INDEX('Helper Data'!$A$2:$K$100000,'Helper Data'!J52,COLUMNS('Helper Data'!$A$2:B52)),"")</f>
        <v>General Services</v>
      </c>
      <c r="T52" s="16"/>
      <c r="U52" s="16"/>
    </row>
    <row r="53" spans="1:21" ht="15" x14ac:dyDescent="0.25">
      <c r="A53" s="18" t="str">
        <f>IFERROR(INDEX('Helper Data'!$A$2:$K$100000,'Helper Data'!J53,COLUMNS('Helper Data'!$A$2:A53)),"")</f>
        <v>Texas Kenworth Co</v>
      </c>
      <c r="B53" s="19">
        <f>IFERROR(INDEX('Helper Data'!$A$2:$K$100000,'Helper Data'!J53,COLUMNS('Helper Data'!$A$2:C53)),"")</f>
        <v>45607</v>
      </c>
      <c r="C53" s="20">
        <f>IFERROR(INDEX('Helper Data'!$A$2:$K$100000,'Helper Data'!J53,COLUMNS('Helper Data'!$A$2:E53)),"")</f>
        <v>329</v>
      </c>
      <c r="D53" s="20" t="str">
        <f>IFERROR(INDEX('Helper Data'!$A$2:$K$100000,'Helper Data'!J53,COLUMNS('Helper Data'!$A$2:B53)),"")</f>
        <v>Parts</v>
      </c>
      <c r="T53" s="16"/>
      <c r="U53" s="16"/>
    </row>
    <row r="54" spans="1:21" ht="15" x14ac:dyDescent="0.25">
      <c r="A54" s="18" t="str">
        <f>IFERROR(INDEX('Helper Data'!$A$2:$K$100000,'Helper Data'!J54,COLUMNS('Helper Data'!$A$2:A54)),"")</f>
        <v>Capital Edge Advocacy Inc</v>
      </c>
      <c r="B54" s="19">
        <f>IFERROR(INDEX('Helper Data'!$A$2:$K$100000,'Helper Data'!J54,COLUMNS('Helper Data'!$A$2:C54)),"")</f>
        <v>45608</v>
      </c>
      <c r="C54" s="20">
        <f>IFERROR(INDEX('Helper Data'!$A$2:$K$100000,'Helper Data'!J54,COLUMNS('Helper Data'!$A$2:E54)),"")</f>
        <v>7000</v>
      </c>
      <c r="D54" s="20" t="str">
        <f>IFERROR(INDEX('Helper Data'!$A$2:$K$100000,'Helper Data'!J54,COLUMNS('Helper Data'!$A$2:B54)),"")</f>
        <v>Professional Services</v>
      </c>
      <c r="T54" s="16"/>
      <c r="U54" s="16"/>
    </row>
    <row r="55" spans="1:21" ht="15" x14ac:dyDescent="0.25">
      <c r="A55" s="18" t="str">
        <f>IFERROR(INDEX('Helper Data'!$A$2:$K$100000,'Helper Data'!J55,COLUMNS('Helper Data'!$A$2:A55)),"")</f>
        <v>City of Lewisville Texas</v>
      </c>
      <c r="B55" s="19">
        <f>IFERROR(INDEX('Helper Data'!$A$2:$K$100000,'Helper Data'!J55,COLUMNS('Helper Data'!$A$2:C55)),"")</f>
        <v>45608</v>
      </c>
      <c r="C55" s="20">
        <f>IFERROR(INDEX('Helper Data'!$A$2:$K$100000,'Helper Data'!J55,COLUMNS('Helper Data'!$A$2:E55)),"")</f>
        <v>1694.23</v>
      </c>
      <c r="D55" s="20" t="str">
        <f>IFERROR(INDEX('Helper Data'!$A$2:$K$100000,'Helper Data'!J55,COLUMNS('Helper Data'!$A$2:B55)),"")</f>
        <v>Utilities</v>
      </c>
      <c r="T55" s="16"/>
      <c r="U55" s="16"/>
    </row>
    <row r="56" spans="1:21" ht="15" x14ac:dyDescent="0.25">
      <c r="A56" s="18" t="str">
        <f>IFERROR(INDEX('Helper Data'!$A$2:$K$100000,'Helper Data'!J56,COLUMNS('Helper Data'!$A$2:A56)),"")</f>
        <v>Dallas Area Rapid Transit</v>
      </c>
      <c r="B56" s="19">
        <f>IFERROR(INDEX('Helper Data'!$A$2:$K$100000,'Helper Data'!J56,COLUMNS('Helper Data'!$A$2:C56)),"")</f>
        <v>45608</v>
      </c>
      <c r="C56" s="20">
        <f>IFERROR(INDEX('Helper Data'!$A$2:$K$100000,'Helper Data'!J56,COLUMNS('Helper Data'!$A$2:E56)),"")</f>
        <v>2015.46</v>
      </c>
      <c r="D56" s="20" t="str">
        <f>IFERROR(INDEX('Helper Data'!$A$2:$K$100000,'Helper Data'!J56,COLUMNS('Helper Data'!$A$2:B56)),"")</f>
        <v>Credit Card Clearing Fees</v>
      </c>
      <c r="T56" s="16"/>
      <c r="U56" s="16"/>
    </row>
    <row r="57" spans="1:21" ht="15" x14ac:dyDescent="0.25">
      <c r="A57" s="18" t="str">
        <f>IFERROR(INDEX('Helper Data'!$A$2:$K$100000,'Helper Data'!J57,COLUMNS('Helper Data'!$A$2:A57)),"")</f>
        <v>Denton Municipal Utilities</v>
      </c>
      <c r="B57" s="19">
        <f>IFERROR(INDEX('Helper Data'!$A$2:$K$100000,'Helper Data'!J57,COLUMNS('Helper Data'!$A$2:C57)),"")</f>
        <v>45608</v>
      </c>
      <c r="C57" s="20">
        <f>IFERROR(INDEX('Helper Data'!$A$2:$K$100000,'Helper Data'!J57,COLUMNS('Helper Data'!$A$2:E57)),"")</f>
        <v>4069.97</v>
      </c>
      <c r="D57" s="20" t="str">
        <f>IFERROR(INDEX('Helper Data'!$A$2:$K$100000,'Helper Data'!J57,COLUMNS('Helper Data'!$A$2:B57)),"")</f>
        <v>Utilities</v>
      </c>
      <c r="T57" s="16"/>
      <c r="U57" s="16"/>
    </row>
    <row r="58" spans="1:21" ht="15" x14ac:dyDescent="0.25">
      <c r="A58" s="18" t="str">
        <f>IFERROR(INDEX('Helper Data'!$A$2:$K$100000,'Helper Data'!J58,COLUMNS('Helper Data'!$A$2:A58)),"")</f>
        <v>TCDRS</v>
      </c>
      <c r="B58" s="19">
        <f>IFERROR(INDEX('Helper Data'!$A$2:$K$100000,'Helper Data'!J58,COLUMNS('Helper Data'!$A$2:C58)),"")</f>
        <v>45608</v>
      </c>
      <c r="C58" s="20">
        <f>IFERROR(INDEX('Helper Data'!$A$2:$K$100000,'Helper Data'!J58,COLUMNS('Helper Data'!$A$2:E58)),"")</f>
        <v>91031.92</v>
      </c>
      <c r="D58" s="20" t="str">
        <f>IFERROR(INDEX('Helper Data'!$A$2:$K$100000,'Helper Data'!J58,COLUMNS('Helper Data'!$A$2:B58)),"")</f>
        <v>Accrued Payroll</v>
      </c>
      <c r="T58" s="16"/>
      <c r="U58" s="16"/>
    </row>
    <row r="59" spans="1:21" ht="15" x14ac:dyDescent="0.25">
      <c r="A59" s="18" t="str">
        <f>IFERROR(INDEX('Helper Data'!$A$2:$K$100000,'Helper Data'!J59,COLUMNS('Helper Data'!$A$2:A59)),"")</f>
        <v>EAN Holdings LLC Dallas Fort Worth Division</v>
      </c>
      <c r="B59" s="19">
        <f>IFERROR(INDEX('Helper Data'!$A$2:$K$100000,'Helper Data'!J59,COLUMNS('Helper Data'!$A$2:C59)),"")</f>
        <v>45610</v>
      </c>
      <c r="C59" s="20">
        <f>IFERROR(INDEX('Helper Data'!$A$2:$K$100000,'Helper Data'!J59,COLUMNS('Helper Data'!$A$2:E59)),"")</f>
        <v>54310</v>
      </c>
      <c r="D59" s="20" t="str">
        <f>IFERROR(INDEX('Helper Data'!$A$2:$K$100000,'Helper Data'!J59,COLUMNS('Helper Data'!$A$2:B59)),"")</f>
        <v>Purchased Transportation</v>
      </c>
      <c r="T59" s="16"/>
      <c r="U59" s="16"/>
    </row>
    <row r="60" spans="1:21" ht="15" x14ac:dyDescent="0.25">
      <c r="A60" s="18" t="str">
        <f>IFERROR(INDEX('Helper Data'!$A$2:$K$100000,'Helper Data'!J60,COLUMNS('Helper Data'!$A$2:A60)),"")</f>
        <v>Texas Municipal League</v>
      </c>
      <c r="B60" s="19">
        <f>IFERROR(INDEX('Helper Data'!$A$2:$K$100000,'Helper Data'!J60,COLUMNS('Helper Data'!$A$2:C60)),"")</f>
        <v>45610</v>
      </c>
      <c r="C60" s="20">
        <f>IFERROR(INDEX('Helper Data'!$A$2:$K$100000,'Helper Data'!J60,COLUMNS('Helper Data'!$A$2:E60)),"")</f>
        <v>-49648.42</v>
      </c>
      <c r="D60" s="20" t="str">
        <f>IFERROR(INDEX('Helper Data'!$A$2:$K$100000,'Helper Data'!J60,COLUMNS('Helper Data'!$A$2:B60)),"")</f>
        <v>Miscellaneous Income</v>
      </c>
      <c r="T60" s="16"/>
      <c r="U60" s="16"/>
    </row>
    <row r="61" spans="1:21" ht="15" x14ac:dyDescent="0.25">
      <c r="A61" s="18" t="str">
        <f>IFERROR(INDEX('Helper Data'!$A$2:$K$100000,'Helper Data'!J61,COLUMNS('Helper Data'!$A$2:A61)),"")</f>
        <v>Texas Municipal League</v>
      </c>
      <c r="B61" s="19">
        <f>IFERROR(INDEX('Helper Data'!$A$2:$K$100000,'Helper Data'!J61,COLUMNS('Helper Data'!$A$2:C61)),"")</f>
        <v>45610</v>
      </c>
      <c r="C61" s="20">
        <f>IFERROR(INDEX('Helper Data'!$A$2:$K$100000,'Helper Data'!J61,COLUMNS('Helper Data'!$A$2:E61)),"")</f>
        <v>2800</v>
      </c>
      <c r="D61" s="20" t="str">
        <f>IFERROR(INDEX('Helper Data'!$A$2:$K$100000,'Helper Data'!J61,COLUMNS('Helper Data'!$A$2:B61)),"")</f>
        <v>General Liability Insurance</v>
      </c>
      <c r="T61" s="16"/>
      <c r="U61" s="16"/>
    </row>
    <row r="62" spans="1:21" ht="15" x14ac:dyDescent="0.25">
      <c r="A62" s="18" t="str">
        <f>IFERROR(INDEX('Helper Data'!$A$2:$K$100000,'Helper Data'!J62,COLUMNS('Helper Data'!$A$2:A62)),"")</f>
        <v>Texas Municipal League</v>
      </c>
      <c r="B62" s="19">
        <f>IFERROR(INDEX('Helper Data'!$A$2:$K$100000,'Helper Data'!J62,COLUMNS('Helper Data'!$A$2:C62)),"")</f>
        <v>45610</v>
      </c>
      <c r="C62" s="20">
        <f>IFERROR(INDEX('Helper Data'!$A$2:$K$100000,'Helper Data'!J62,COLUMNS('Helper Data'!$A$2:E62)),"")</f>
        <v>177625.98</v>
      </c>
      <c r="D62" s="20" t="str">
        <f>IFERROR(INDEX('Helper Data'!$A$2:$K$100000,'Helper Data'!J62,COLUMNS('Helper Data'!$A$2:B62)),"")</f>
        <v>Property Damage Insurance</v>
      </c>
      <c r="T62" s="16"/>
      <c r="U62" s="16"/>
    </row>
    <row r="63" spans="1:21" ht="15" x14ac:dyDescent="0.25">
      <c r="A63" s="18" t="str">
        <f>IFERROR(INDEX('Helper Data'!$A$2:$K$100000,'Helper Data'!J63,COLUMNS('Helper Data'!$A$2:A63)),"")</f>
        <v>Texas Municipal League</v>
      </c>
      <c r="B63" s="19">
        <f>IFERROR(INDEX('Helper Data'!$A$2:$K$100000,'Helper Data'!J63,COLUMNS('Helper Data'!$A$2:C63)),"")</f>
        <v>45610</v>
      </c>
      <c r="C63" s="20">
        <f>IFERROR(INDEX('Helper Data'!$A$2:$K$100000,'Helper Data'!J63,COLUMNS('Helper Data'!$A$2:E63)),"")</f>
        <v>3540.74</v>
      </c>
      <c r="D63" s="20" t="str">
        <f>IFERROR(INDEX('Helper Data'!$A$2:$K$100000,'Helper Data'!J63,COLUMNS('Helper Data'!$A$2:B63)),"")</f>
        <v>Crime Liability Insurance</v>
      </c>
      <c r="T63" s="16"/>
      <c r="U63" s="16"/>
    </row>
    <row r="64" spans="1:21" ht="15" x14ac:dyDescent="0.25">
      <c r="A64" s="18" t="str">
        <f>IFERROR(INDEX('Helper Data'!$A$2:$K$100000,'Helper Data'!J64,COLUMNS('Helper Data'!$A$2:A64)),"")</f>
        <v>Texas Municipal League</v>
      </c>
      <c r="B64" s="19">
        <f>IFERROR(INDEX('Helper Data'!$A$2:$K$100000,'Helper Data'!J64,COLUMNS('Helper Data'!$A$2:C64)),"")</f>
        <v>45610</v>
      </c>
      <c r="C64" s="20">
        <f>IFERROR(INDEX('Helper Data'!$A$2:$K$100000,'Helper Data'!J64,COLUMNS('Helper Data'!$A$2:E64)),"")</f>
        <v>4699.9399999999996</v>
      </c>
      <c r="D64" s="20" t="str">
        <f>IFERROR(INDEX('Helper Data'!$A$2:$K$100000,'Helper Data'!J64,COLUMNS('Helper Data'!$A$2:B64)),"")</f>
        <v>Errors &amp; Omission Liability</v>
      </c>
      <c r="T64" s="16"/>
      <c r="U64" s="16"/>
    </row>
    <row r="65" spans="1:21" ht="15" x14ac:dyDescent="0.25">
      <c r="A65" s="18" t="str">
        <f>IFERROR(INDEX('Helper Data'!$A$2:$K$100000,'Helper Data'!J65,COLUMNS('Helper Data'!$A$2:A65)),"")</f>
        <v>Texas Municipal League</v>
      </c>
      <c r="B65" s="19">
        <f>IFERROR(INDEX('Helper Data'!$A$2:$K$100000,'Helper Data'!J65,COLUMNS('Helper Data'!$A$2:C65)),"")</f>
        <v>45610</v>
      </c>
      <c r="C65" s="20">
        <f>IFERROR(INDEX('Helper Data'!$A$2:$K$100000,'Helper Data'!J65,COLUMNS('Helper Data'!$A$2:E65)),"")</f>
        <v>135717.26</v>
      </c>
      <c r="D65" s="20" t="str">
        <f>IFERROR(INDEX('Helper Data'!$A$2:$K$100000,'Helper Data'!J65,COLUMNS('Helper Data'!$A$2:B65)),"")</f>
        <v>Workers Compensation Insurance</v>
      </c>
      <c r="T65" s="16"/>
      <c r="U65" s="16"/>
    </row>
    <row r="66" spans="1:21" ht="15" x14ac:dyDescent="0.25">
      <c r="A66" s="18" t="str">
        <f>IFERROR(INDEX('Helper Data'!$A$2:$K$100000,'Helper Data'!J66,COLUMNS('Helper Data'!$A$2:A66)),"")</f>
        <v>Texas Municipal League</v>
      </c>
      <c r="B66" s="19">
        <f>IFERROR(INDEX('Helper Data'!$A$2:$K$100000,'Helper Data'!J66,COLUMNS('Helper Data'!$A$2:C66)),"")</f>
        <v>45610</v>
      </c>
      <c r="C66" s="20">
        <f>IFERROR(INDEX('Helper Data'!$A$2:$K$100000,'Helper Data'!J66,COLUMNS('Helper Data'!$A$2:E66)),"")</f>
        <v>178923.5</v>
      </c>
      <c r="D66" s="20" t="str">
        <f>IFERROR(INDEX('Helper Data'!$A$2:$K$100000,'Helper Data'!J66,COLUMNS('Helper Data'!$A$2:B66)),"")</f>
        <v>Auto Liability</v>
      </c>
      <c r="T66" s="16"/>
      <c r="U66" s="16"/>
    </row>
    <row r="67" spans="1:21" ht="15" x14ac:dyDescent="0.25">
      <c r="A67" s="18" t="str">
        <f>IFERROR(INDEX('Helper Data'!$A$2:$K$100000,'Helper Data'!J67,COLUMNS('Helper Data'!$A$2:A67)),"")</f>
        <v>Texas Municipal League</v>
      </c>
      <c r="B67" s="19">
        <f>IFERROR(INDEX('Helper Data'!$A$2:$K$100000,'Helper Data'!J67,COLUMNS('Helper Data'!$A$2:C67)),"")</f>
        <v>45610</v>
      </c>
      <c r="C67" s="20">
        <f>IFERROR(INDEX('Helper Data'!$A$2:$K$100000,'Helper Data'!J67,COLUMNS('Helper Data'!$A$2:E67)),"")</f>
        <v>429291.94</v>
      </c>
      <c r="D67" s="20" t="str">
        <f>IFERROR(INDEX('Helper Data'!$A$2:$K$100000,'Helper Data'!J67,COLUMNS('Helper Data'!$A$2:B67)),"")</f>
        <v>Vehicle Insurance</v>
      </c>
      <c r="T67" s="16"/>
      <c r="U67" s="16"/>
    </row>
    <row r="68" spans="1:21" ht="15" x14ac:dyDescent="0.25">
      <c r="A68" s="18" t="str">
        <f>IFERROR(INDEX('Helper Data'!$A$2:$K$100000,'Helper Data'!J68,COLUMNS('Helper Data'!$A$2:A68)),"")</f>
        <v>DCTA Payroll</v>
      </c>
      <c r="B68" s="19">
        <f>IFERROR(INDEX('Helper Data'!$A$2:$K$100000,'Helper Data'!J68,COLUMNS('Helper Data'!$A$2:C68)),"")</f>
        <v>45611</v>
      </c>
      <c r="C68" s="20">
        <f>IFERROR(INDEX('Helper Data'!$A$2:$K$100000,'Helper Data'!J68,COLUMNS('Helper Data'!$A$2:E68)),"")</f>
        <v>376412.65</v>
      </c>
      <c r="D68" s="20" t="str">
        <f>IFERROR(INDEX('Helper Data'!$A$2:$K$100000,'Helper Data'!J68,COLUMNS('Helper Data'!$A$2:B68)),"")</f>
        <v>Payroll</v>
      </c>
      <c r="T68" s="16"/>
      <c r="U68" s="16"/>
    </row>
    <row r="69" spans="1:21" ht="15" x14ac:dyDescent="0.25">
      <c r="A69" s="18" t="str">
        <f>IFERROR(INDEX('Helper Data'!$A$2:$K$100000,'Helper Data'!J69,COLUMNS('Helper Data'!$A$2:A69)),"")</f>
        <v>Acuity Specialty Products Inc</v>
      </c>
      <c r="B69" s="19">
        <f>IFERROR(INDEX('Helper Data'!$A$2:$K$100000,'Helper Data'!J69,COLUMNS('Helper Data'!$A$2:C69)),"")</f>
        <v>45614</v>
      </c>
      <c r="C69" s="20">
        <f>IFERROR(INDEX('Helper Data'!$A$2:$K$100000,'Helper Data'!J69,COLUMNS('Helper Data'!$A$2:E69)),"")</f>
        <v>682.89</v>
      </c>
      <c r="D69" s="20" t="str">
        <f>IFERROR(INDEX('Helper Data'!$A$2:$K$100000,'Helper Data'!J69,COLUMNS('Helper Data'!$A$2:B69)),"")</f>
        <v>Small Tools, Safety &amp; Supplies</v>
      </c>
      <c r="T69" s="16"/>
      <c r="U69" s="16"/>
    </row>
    <row r="70" spans="1:21" ht="15" x14ac:dyDescent="0.25">
      <c r="A70" s="18" t="str">
        <f>IFERROR(INDEX('Helper Data'!$A$2:$K$100000,'Helper Data'!J70,COLUMNS('Helper Data'!$A$2:A70)),"")</f>
        <v>AIRESPRING INC</v>
      </c>
      <c r="B70" s="19">
        <f>IFERROR(INDEX('Helper Data'!$A$2:$K$100000,'Helper Data'!J70,COLUMNS('Helper Data'!$A$2:C70)),"")</f>
        <v>45614</v>
      </c>
      <c r="C70" s="20">
        <f>IFERROR(INDEX('Helper Data'!$A$2:$K$100000,'Helper Data'!J70,COLUMNS('Helper Data'!$A$2:E70)),"")</f>
        <v>2450.88</v>
      </c>
      <c r="D70" s="20" t="str">
        <f>IFERROR(INDEX('Helper Data'!$A$2:$K$100000,'Helper Data'!J70,COLUMNS('Helper Data'!$A$2:B70)),"")</f>
        <v>Other Communications</v>
      </c>
      <c r="T70" s="16"/>
      <c r="U70" s="16"/>
    </row>
    <row r="71" spans="1:21" ht="15" x14ac:dyDescent="0.25">
      <c r="A71" s="18" t="str">
        <f>IFERROR(INDEX('Helper Data'!$A$2:$K$100000,'Helper Data'!J71,COLUMNS('Helper Data'!$A$2:A71)),"")</f>
        <v>Atmos Energy Corporation</v>
      </c>
      <c r="B71" s="19">
        <f>IFERROR(INDEX('Helper Data'!$A$2:$K$100000,'Helper Data'!J71,COLUMNS('Helper Data'!$A$2:C71)),"")</f>
        <v>45614</v>
      </c>
      <c r="C71" s="20">
        <f>IFERROR(INDEX('Helper Data'!$A$2:$K$100000,'Helper Data'!J71,COLUMNS('Helper Data'!$A$2:E71)),"")</f>
        <v>131.41999999999999</v>
      </c>
      <c r="D71" s="20" t="str">
        <f>IFERROR(INDEX('Helper Data'!$A$2:$K$100000,'Helper Data'!J71,COLUMNS('Helper Data'!$A$2:B71)),"")</f>
        <v>Utilities</v>
      </c>
      <c r="T71" s="16"/>
      <c r="U71" s="16"/>
    </row>
    <row r="72" spans="1:21" ht="15" x14ac:dyDescent="0.25">
      <c r="A72" s="18" t="str">
        <f>IFERROR(INDEX('Helper Data'!$A$2:$K$100000,'Helper Data'!J72,COLUMNS('Helper Data'!$A$2:A72)),"")</f>
        <v>Bill Utter Ford LTD</v>
      </c>
      <c r="B72" s="19">
        <f>IFERROR(INDEX('Helper Data'!$A$2:$K$100000,'Helper Data'!J72,COLUMNS('Helper Data'!$A$2:C72)),"")</f>
        <v>45614</v>
      </c>
      <c r="C72" s="20">
        <f>IFERROR(INDEX('Helper Data'!$A$2:$K$100000,'Helper Data'!J72,COLUMNS('Helper Data'!$A$2:E72)),"")</f>
        <v>545.64</v>
      </c>
      <c r="D72" s="20" t="str">
        <f>IFERROR(INDEX('Helper Data'!$A$2:$K$100000,'Helper Data'!J72,COLUMNS('Helper Data'!$A$2:B72)),"")</f>
        <v>Parts</v>
      </c>
      <c r="T72" s="16"/>
      <c r="U72" s="16"/>
    </row>
    <row r="73" spans="1:21" ht="15" x14ac:dyDescent="0.25">
      <c r="A73" s="18" t="str">
        <f>IFERROR(INDEX('Helper Data'!$A$2:$K$100000,'Helper Data'!J73,COLUMNS('Helper Data'!$A$2:A73)),"")</f>
        <v>Brinks Incorporated</v>
      </c>
      <c r="B73" s="19">
        <f>IFERROR(INDEX('Helper Data'!$A$2:$K$100000,'Helper Data'!J73,COLUMNS('Helper Data'!$A$2:C73)),"")</f>
        <v>45614</v>
      </c>
      <c r="C73" s="20">
        <f>IFERROR(INDEX('Helper Data'!$A$2:$K$100000,'Helper Data'!J73,COLUMNS('Helper Data'!$A$2:E73)),"")</f>
        <v>377.47</v>
      </c>
      <c r="D73" s="20" t="str">
        <f>IFERROR(INDEX('Helper Data'!$A$2:$K$100000,'Helper Data'!J73,COLUMNS('Helper Data'!$A$2:B73)),"")</f>
        <v>General Services</v>
      </c>
      <c r="T73" s="16"/>
      <c r="U73" s="16"/>
    </row>
    <row r="74" spans="1:21" ht="15" x14ac:dyDescent="0.25">
      <c r="A74" s="18" t="str">
        <f>IFERROR(INDEX('Helper Data'!$A$2:$K$100000,'Helper Data'!J74,COLUMNS('Helper Data'!$A$2:A74)),"")</f>
        <v>Cellco Partnership</v>
      </c>
      <c r="B74" s="19">
        <f>IFERROR(INDEX('Helper Data'!$A$2:$K$100000,'Helper Data'!J74,COLUMNS('Helper Data'!$A$2:C74)),"")</f>
        <v>45614</v>
      </c>
      <c r="C74" s="20">
        <f>IFERROR(INDEX('Helper Data'!$A$2:$K$100000,'Helper Data'!J74,COLUMNS('Helper Data'!$A$2:E74)),"")</f>
        <v>6244.74</v>
      </c>
      <c r="D74" s="20" t="str">
        <f>IFERROR(INDEX('Helper Data'!$A$2:$K$100000,'Helper Data'!J74,COLUMNS('Helper Data'!$A$2:B74)),"")</f>
        <v>Other Communications</v>
      </c>
      <c r="T74" s="16"/>
      <c r="U74" s="16"/>
    </row>
    <row r="75" spans="1:21" ht="15" x14ac:dyDescent="0.25">
      <c r="A75" s="18" t="str">
        <f>IFERROR(INDEX('Helper Data'!$A$2:$K$100000,'Helper Data'!J75,COLUMNS('Helper Data'!$A$2:A75)),"")</f>
        <v>Charter Communications Holding Company LLC</v>
      </c>
      <c r="B75" s="19">
        <f>IFERROR(INDEX('Helper Data'!$A$2:$K$100000,'Helper Data'!J75,COLUMNS('Helper Data'!$A$2:C75)),"")</f>
        <v>45614</v>
      </c>
      <c r="C75" s="20">
        <f>IFERROR(INDEX('Helper Data'!$A$2:$K$100000,'Helper Data'!J75,COLUMNS('Helper Data'!$A$2:E75)),"")</f>
        <v>8156.53</v>
      </c>
      <c r="D75" s="20" t="str">
        <f>IFERROR(INDEX('Helper Data'!$A$2:$K$100000,'Helper Data'!J75,COLUMNS('Helper Data'!$A$2:B75)),"")</f>
        <v>Other Communications</v>
      </c>
      <c r="T75" s="16"/>
      <c r="U75" s="16"/>
    </row>
    <row r="76" spans="1:21" ht="15" x14ac:dyDescent="0.25">
      <c r="A76" s="18" t="str">
        <f>IFERROR(INDEX('Helper Data'!$A$2:$K$100000,'Helper Data'!J76,COLUMNS('Helper Data'!$A$2:A76)),"")</f>
        <v>Cintas</v>
      </c>
      <c r="B76" s="19">
        <f>IFERROR(INDEX('Helper Data'!$A$2:$K$100000,'Helper Data'!J76,COLUMNS('Helper Data'!$A$2:C76)),"")</f>
        <v>45614</v>
      </c>
      <c r="C76" s="20">
        <f>IFERROR(INDEX('Helper Data'!$A$2:$K$100000,'Helper Data'!J76,COLUMNS('Helper Data'!$A$2:E76)),"")</f>
        <v>1202.43</v>
      </c>
      <c r="D76" s="20" t="str">
        <f>IFERROR(INDEX('Helper Data'!$A$2:$K$100000,'Helper Data'!J76,COLUMNS('Helper Data'!$A$2:B76)),"")</f>
        <v>Uniforms</v>
      </c>
      <c r="T76" s="16"/>
      <c r="U76" s="16"/>
    </row>
    <row r="77" spans="1:21" ht="15" x14ac:dyDescent="0.25">
      <c r="A77" s="18" t="str">
        <f>IFERROR(INDEX('Helper Data'!$A$2:$K$100000,'Helper Data'!J77,COLUMNS('Helper Data'!$A$2:A77)),"")</f>
        <v>Cintas</v>
      </c>
      <c r="B77" s="19">
        <f>IFERROR(INDEX('Helper Data'!$A$2:$K$100000,'Helper Data'!J77,COLUMNS('Helper Data'!$A$2:C77)),"")</f>
        <v>45614</v>
      </c>
      <c r="C77" s="20">
        <f>IFERROR(INDEX('Helper Data'!$A$2:$K$100000,'Helper Data'!J77,COLUMNS('Helper Data'!$A$2:E77)),"")</f>
        <v>463.93</v>
      </c>
      <c r="D77" s="20" t="str">
        <f>IFERROR(INDEX('Helper Data'!$A$2:$K$100000,'Helper Data'!J77,COLUMNS('Helper Data'!$A$2:B77)),"")</f>
        <v>Small Tools, Safety &amp; Supplies</v>
      </c>
      <c r="T77" s="16"/>
      <c r="U77" s="16"/>
    </row>
    <row r="78" spans="1:21" ht="15" x14ac:dyDescent="0.25">
      <c r="A78" s="18" t="str">
        <f>IFERROR(INDEX('Helper Data'!$A$2:$K$100000,'Helper Data'!J78,COLUMNS('Helper Data'!$A$2:A78)),"")</f>
        <v>DataProse LLC</v>
      </c>
      <c r="B78" s="19">
        <f>IFERROR(INDEX('Helper Data'!$A$2:$K$100000,'Helper Data'!J78,COLUMNS('Helper Data'!$A$2:C78)),"")</f>
        <v>45614</v>
      </c>
      <c r="C78" s="20">
        <f>IFERROR(INDEX('Helper Data'!$A$2:$K$100000,'Helper Data'!J78,COLUMNS('Helper Data'!$A$2:E78)),"")</f>
        <v>186.45</v>
      </c>
      <c r="D78" s="20" t="str">
        <f>IFERROR(INDEX('Helper Data'!$A$2:$K$100000,'Helper Data'!J78,COLUMNS('Helper Data'!$A$2:B78)),"")</f>
        <v>Printing</v>
      </c>
      <c r="T78" s="16"/>
      <c r="U78" s="16"/>
    </row>
    <row r="79" spans="1:21" ht="15" x14ac:dyDescent="0.25">
      <c r="A79" s="18" t="str">
        <f>IFERROR(INDEX('Helper Data'!$A$2:$K$100000,'Helper Data'!J79,COLUMNS('Helper Data'!$A$2:A79)),"")</f>
        <v>EarthLink LLC</v>
      </c>
      <c r="B79" s="19">
        <f>IFERROR(INDEX('Helper Data'!$A$2:$K$100000,'Helper Data'!J79,COLUMNS('Helper Data'!$A$2:C79)),"")</f>
        <v>45614</v>
      </c>
      <c r="C79" s="20">
        <f>IFERROR(INDEX('Helper Data'!$A$2:$K$100000,'Helper Data'!J79,COLUMNS('Helper Data'!$A$2:E79)),"")</f>
        <v>725</v>
      </c>
      <c r="D79" s="20" t="str">
        <f>IFERROR(INDEX('Helper Data'!$A$2:$K$100000,'Helper Data'!J79,COLUMNS('Helper Data'!$A$2:B79)),"")</f>
        <v>Other Communications</v>
      </c>
      <c r="T79" s="16"/>
      <c r="U79" s="16"/>
    </row>
    <row r="80" spans="1:21" ht="15" x14ac:dyDescent="0.25">
      <c r="A80" s="18" t="str">
        <f>IFERROR(INDEX('Helper Data'!$A$2:$K$100000,'Helper Data'!J80,COLUMNS('Helper Data'!$A$2:A80)),"")</f>
        <v>Easy Ice LLC</v>
      </c>
      <c r="B80" s="19">
        <f>IFERROR(INDEX('Helper Data'!$A$2:$K$100000,'Helper Data'!J80,COLUMNS('Helper Data'!$A$2:C80)),"")</f>
        <v>45614</v>
      </c>
      <c r="C80" s="20">
        <f>IFERROR(INDEX('Helper Data'!$A$2:$K$100000,'Helper Data'!J80,COLUMNS('Helper Data'!$A$2:E80)),"")</f>
        <v>360</v>
      </c>
      <c r="D80" s="20" t="str">
        <f>IFERROR(INDEX('Helper Data'!$A$2:$K$100000,'Helper Data'!J80,COLUMNS('Helper Data'!$A$2:B80)),"")</f>
        <v>Operating Leases</v>
      </c>
      <c r="T80" s="16"/>
      <c r="U80" s="16"/>
    </row>
    <row r="81" spans="1:21" ht="15" x14ac:dyDescent="0.25">
      <c r="A81" s="18" t="str">
        <f>IFERROR(INDEX('Helper Data'!$A$2:$K$100000,'Helper Data'!J81,COLUMNS('Helper Data'!$A$2:A81)),"")</f>
        <v>Frontier Southwest Incorporated</v>
      </c>
      <c r="B81" s="19">
        <f>IFERROR(INDEX('Helper Data'!$A$2:$K$100000,'Helper Data'!J81,COLUMNS('Helper Data'!$A$2:C81)),"")</f>
        <v>45614</v>
      </c>
      <c r="C81" s="20">
        <f>IFERROR(INDEX('Helper Data'!$A$2:$K$100000,'Helper Data'!J81,COLUMNS('Helper Data'!$A$2:E81)),"")</f>
        <v>365.43</v>
      </c>
      <c r="D81" s="20" t="str">
        <f>IFERROR(INDEX('Helper Data'!$A$2:$K$100000,'Helper Data'!J81,COLUMNS('Helper Data'!$A$2:B81)),"")</f>
        <v>Other Communications</v>
      </c>
      <c r="T81" s="16"/>
      <c r="U81" s="16"/>
    </row>
    <row r="82" spans="1:21" ht="15" x14ac:dyDescent="0.25">
      <c r="A82" s="18" t="str">
        <f>IFERROR(INDEX('Helper Data'!$A$2:$K$100000,'Helper Data'!J82,COLUMNS('Helper Data'!$A$2:A82)),"")</f>
        <v>General Parts Distribution LLC</v>
      </c>
      <c r="B82" s="19">
        <f>IFERROR(INDEX('Helper Data'!$A$2:$K$100000,'Helper Data'!J82,COLUMNS('Helper Data'!$A$2:C82)),"")</f>
        <v>45614</v>
      </c>
      <c r="C82" s="20">
        <f>IFERROR(INDEX('Helper Data'!$A$2:$K$100000,'Helper Data'!J82,COLUMNS('Helper Data'!$A$2:E82)),"")</f>
        <v>301.94</v>
      </c>
      <c r="D82" s="20" t="str">
        <f>IFERROR(INDEX('Helper Data'!$A$2:$K$100000,'Helper Data'!J82,COLUMNS('Helper Data'!$A$2:B82)),"")</f>
        <v>Parts</v>
      </c>
      <c r="T82" s="16"/>
      <c r="U82" s="16"/>
    </row>
    <row r="83" spans="1:21" ht="15" x14ac:dyDescent="0.25">
      <c r="A83" s="18" t="str">
        <f>IFERROR(INDEX('Helper Data'!$A$2:$K$100000,'Helper Data'!J83,COLUMNS('Helper Data'!$A$2:A83)),"")</f>
        <v>Genuine Parts Company</v>
      </c>
      <c r="B83" s="19">
        <f>IFERROR(INDEX('Helper Data'!$A$2:$K$100000,'Helper Data'!J83,COLUMNS('Helper Data'!$A$2:C83)),"")</f>
        <v>45614</v>
      </c>
      <c r="C83" s="20">
        <f>IFERROR(INDEX('Helper Data'!$A$2:$K$100000,'Helper Data'!J83,COLUMNS('Helper Data'!$A$2:E83)),"")</f>
        <v>-98.15</v>
      </c>
      <c r="D83" s="20" t="str">
        <f>IFERROR(INDEX('Helper Data'!$A$2:$K$100000,'Helper Data'!J83,COLUMNS('Helper Data'!$A$2:B83)),"")</f>
        <v>Small Tools, Safety &amp; Supplies</v>
      </c>
      <c r="T83" s="16"/>
      <c r="U83" s="16"/>
    </row>
    <row r="84" spans="1:21" ht="15" x14ac:dyDescent="0.25">
      <c r="A84" s="18" t="str">
        <f>IFERROR(INDEX('Helper Data'!$A$2:$K$100000,'Helper Data'!J84,COLUMNS('Helper Data'!$A$2:A84)),"")</f>
        <v>Genuine Parts Company</v>
      </c>
      <c r="B84" s="19">
        <f>IFERROR(INDEX('Helper Data'!$A$2:$K$100000,'Helper Data'!J84,COLUMNS('Helper Data'!$A$2:C84)),"")</f>
        <v>45614</v>
      </c>
      <c r="C84" s="20">
        <f>IFERROR(INDEX('Helper Data'!$A$2:$K$100000,'Helper Data'!J84,COLUMNS('Helper Data'!$A$2:E84)),"")</f>
        <v>154.13</v>
      </c>
      <c r="D84" s="20" t="str">
        <f>IFERROR(INDEX('Helper Data'!$A$2:$K$100000,'Helper Data'!J84,COLUMNS('Helper Data'!$A$2:B84)),"")</f>
        <v>Parts</v>
      </c>
      <c r="T84" s="16"/>
      <c r="U84" s="16"/>
    </row>
    <row r="85" spans="1:21" ht="15" x14ac:dyDescent="0.25">
      <c r="A85" s="18" t="str">
        <f>IFERROR(INDEX('Helper Data'!$A$2:$K$100000,'Helper Data'!J85,COLUMNS('Helper Data'!$A$2:A85)),"")</f>
        <v>Gillig LLC</v>
      </c>
      <c r="B85" s="19">
        <f>IFERROR(INDEX('Helper Data'!$A$2:$K$100000,'Helper Data'!J85,COLUMNS('Helper Data'!$A$2:C85)),"")</f>
        <v>45614</v>
      </c>
      <c r="C85" s="20">
        <f>IFERROR(INDEX('Helper Data'!$A$2:$K$100000,'Helper Data'!J85,COLUMNS('Helper Data'!$A$2:E85)),"")</f>
        <v>273.57</v>
      </c>
      <c r="D85" s="20" t="str">
        <f>IFERROR(INDEX('Helper Data'!$A$2:$K$100000,'Helper Data'!J85,COLUMNS('Helper Data'!$A$2:B85)),"")</f>
        <v>Parts</v>
      </c>
      <c r="T85" s="16"/>
      <c r="U85" s="16"/>
    </row>
    <row r="86" spans="1:21" ht="15" x14ac:dyDescent="0.25">
      <c r="A86" s="18" t="str">
        <f>IFERROR(INDEX('Helper Data'!$A$2:$K$100000,'Helper Data'!J86,COLUMNS('Helper Data'!$A$2:A86)),"")</f>
        <v>Holmes Murphy</v>
      </c>
      <c r="B86" s="19">
        <f>IFERROR(INDEX('Helper Data'!$A$2:$K$100000,'Helper Data'!J86,COLUMNS('Helper Data'!$A$2:C86)),"")</f>
        <v>45614</v>
      </c>
      <c r="C86" s="20">
        <f>IFERROR(INDEX('Helper Data'!$A$2:$K$100000,'Helper Data'!J86,COLUMNS('Helper Data'!$A$2:E86)),"")</f>
        <v>2041.66</v>
      </c>
      <c r="D86" s="20" t="str">
        <f>IFERROR(INDEX('Helper Data'!$A$2:$K$100000,'Helper Data'!J86,COLUMNS('Helper Data'!$A$2:B86)),"")</f>
        <v>Professional Services</v>
      </c>
      <c r="T86" s="16"/>
      <c r="U86" s="16"/>
    </row>
    <row r="87" spans="1:21" ht="15" x14ac:dyDescent="0.25">
      <c r="A87" s="18" t="str">
        <f>IFERROR(INDEX('Helper Data'!$A$2:$K$100000,'Helper Data'!J87,COLUMNS('Helper Data'!$A$2:A87)),"")</f>
        <v>Industrial Power LLC</v>
      </c>
      <c r="B87" s="19">
        <f>IFERROR(INDEX('Helper Data'!$A$2:$K$100000,'Helper Data'!J87,COLUMNS('Helper Data'!$A$2:C87)),"")</f>
        <v>45614</v>
      </c>
      <c r="C87" s="20">
        <f>IFERROR(INDEX('Helper Data'!$A$2:$K$100000,'Helper Data'!J87,COLUMNS('Helper Data'!$A$2:E87)),"")</f>
        <v>93.95</v>
      </c>
      <c r="D87" s="20" t="str">
        <f>IFERROR(INDEX('Helper Data'!$A$2:$K$100000,'Helper Data'!J87,COLUMNS('Helper Data'!$A$2:B87)),"")</f>
        <v>Parts</v>
      </c>
      <c r="T87" s="16"/>
      <c r="U87" s="16"/>
    </row>
    <row r="88" spans="1:21" ht="15" x14ac:dyDescent="0.25">
      <c r="A88" s="18" t="str">
        <f>IFERROR(INDEX('Helper Data'!$A$2:$K$100000,'Helper Data'!J88,COLUMNS('Helper Data'!$A$2:A88)),"")</f>
        <v>JAM Distributing Company</v>
      </c>
      <c r="B88" s="19">
        <f>IFERROR(INDEX('Helper Data'!$A$2:$K$100000,'Helper Data'!J88,COLUMNS('Helper Data'!$A$2:C88)),"")</f>
        <v>45614</v>
      </c>
      <c r="C88" s="20">
        <f>IFERROR(INDEX('Helper Data'!$A$2:$K$100000,'Helper Data'!J88,COLUMNS('Helper Data'!$A$2:E88)),"")</f>
        <v>714</v>
      </c>
      <c r="D88" s="20" t="str">
        <f>IFERROR(INDEX('Helper Data'!$A$2:$K$100000,'Helper Data'!J88,COLUMNS('Helper Data'!$A$2:B88)),"")</f>
        <v>Fluids</v>
      </c>
      <c r="T88" s="16"/>
      <c r="U88" s="16"/>
    </row>
    <row r="89" spans="1:21" ht="15" x14ac:dyDescent="0.25">
      <c r="A89" s="18" t="str">
        <f>IFERROR(INDEX('Helper Data'!$A$2:$K$100000,'Helper Data'!J89,COLUMNS('Helper Data'!$A$2:A89)),"")</f>
        <v>JG Media</v>
      </c>
      <c r="B89" s="19">
        <f>IFERROR(INDEX('Helper Data'!$A$2:$K$100000,'Helper Data'!J89,COLUMNS('Helper Data'!$A$2:C89)),"")</f>
        <v>45614</v>
      </c>
      <c r="C89" s="20">
        <f>IFERROR(INDEX('Helper Data'!$A$2:$K$100000,'Helper Data'!J89,COLUMNS('Helper Data'!$A$2:E89)),"")</f>
        <v>2850</v>
      </c>
      <c r="D89" s="20" t="str">
        <f>IFERROR(INDEX('Helper Data'!$A$2:$K$100000,'Helper Data'!J89,COLUMNS('Helper Data'!$A$2:B89)),"")</f>
        <v>Advertising</v>
      </c>
      <c r="T89" s="16"/>
      <c r="U89" s="16"/>
    </row>
    <row r="90" spans="1:21" ht="15" x14ac:dyDescent="0.25">
      <c r="A90" s="18" t="str">
        <f>IFERROR(INDEX('Helper Data'!$A$2:$K$100000,'Helper Data'!J90,COLUMNS('Helper Data'!$A$2:A90)),"")</f>
        <v>Kirk's Automotive Inc</v>
      </c>
      <c r="B90" s="19">
        <f>IFERROR(INDEX('Helper Data'!$A$2:$K$100000,'Helper Data'!J90,COLUMNS('Helper Data'!$A$2:C90)),"")</f>
        <v>45614</v>
      </c>
      <c r="C90" s="20">
        <f>IFERROR(INDEX('Helper Data'!$A$2:$K$100000,'Helper Data'!J90,COLUMNS('Helper Data'!$A$2:E90)),"")</f>
        <v>1300</v>
      </c>
      <c r="D90" s="20" t="str">
        <f>IFERROR(INDEX('Helper Data'!$A$2:$K$100000,'Helper Data'!J90,COLUMNS('Helper Data'!$A$2:B90)),"")</f>
        <v>Parts</v>
      </c>
      <c r="T90" s="16"/>
      <c r="U90" s="16"/>
    </row>
    <row r="91" spans="1:21" ht="15" x14ac:dyDescent="0.25">
      <c r="A91" s="18" t="str">
        <f>IFERROR(INDEX('Helper Data'!$A$2:$K$100000,'Helper Data'!J91,COLUMNS('Helper Data'!$A$2:A91)),"")</f>
        <v>Lee Construction &amp; Maint Company</v>
      </c>
      <c r="B91" s="19">
        <f>IFERROR(INDEX('Helper Data'!$A$2:$K$100000,'Helper Data'!J91,COLUMNS('Helper Data'!$A$2:C91)),"")</f>
        <v>45614</v>
      </c>
      <c r="C91" s="20">
        <f>IFERROR(INDEX('Helper Data'!$A$2:$K$100000,'Helper Data'!J91,COLUMNS('Helper Data'!$A$2:E91)),"")</f>
        <v>7866.23</v>
      </c>
      <c r="D91" s="20" t="str">
        <f>IFERROR(INDEX('Helper Data'!$A$2:$K$100000,'Helper Data'!J91,COLUMNS('Helper Data'!$A$2:B91)),"")</f>
        <v>Passenger Amenitie Maintenance</v>
      </c>
      <c r="T91" s="16"/>
      <c r="U91" s="16"/>
    </row>
    <row r="92" spans="1:21" ht="15" x14ac:dyDescent="0.25">
      <c r="A92" s="18" t="str">
        <f>IFERROR(INDEX('Helper Data'!$A$2:$K$100000,'Helper Data'!J92,COLUMNS('Helper Data'!$A$2:A92)),"")</f>
        <v>Muncie Reclamation and Supply Company</v>
      </c>
      <c r="B92" s="19">
        <f>IFERROR(INDEX('Helper Data'!$A$2:$K$100000,'Helper Data'!J92,COLUMNS('Helper Data'!$A$2:C92)),"")</f>
        <v>45614</v>
      </c>
      <c r="C92" s="20">
        <f>IFERROR(INDEX('Helper Data'!$A$2:$K$100000,'Helper Data'!J92,COLUMNS('Helper Data'!$A$2:E92)),"")</f>
        <v>1078.82</v>
      </c>
      <c r="D92" s="20" t="str">
        <f>IFERROR(INDEX('Helper Data'!$A$2:$K$100000,'Helper Data'!J92,COLUMNS('Helper Data'!$A$2:B92)),"")</f>
        <v>Parts</v>
      </c>
      <c r="T92" s="16"/>
      <c r="U92" s="16"/>
    </row>
    <row r="93" spans="1:21" ht="15" x14ac:dyDescent="0.25">
      <c r="A93" s="18" t="str">
        <f>IFERROR(INDEX('Helper Data'!$A$2:$K$100000,'Helper Data'!J93,COLUMNS('Helper Data'!$A$2:A93)),"")</f>
        <v>North Central Texas Council of Governments</v>
      </c>
      <c r="B93" s="19">
        <f>IFERROR(INDEX('Helper Data'!$A$2:$K$100000,'Helper Data'!J93,COLUMNS('Helper Data'!$A$2:C93)),"")</f>
        <v>45614</v>
      </c>
      <c r="C93" s="20">
        <f>IFERROR(INDEX('Helper Data'!$A$2:$K$100000,'Helper Data'!J93,COLUMNS('Helper Data'!$A$2:E93)),"")</f>
        <v>20000</v>
      </c>
      <c r="D93" s="20" t="str">
        <f>IFERROR(INDEX('Helper Data'!$A$2:$K$100000,'Helper Data'!J93,COLUMNS('Helper Data'!$A$2:B93)),"")</f>
        <v>Computer/ Software Maintenance</v>
      </c>
      <c r="T93" s="16"/>
      <c r="U93" s="16"/>
    </row>
    <row r="94" spans="1:21" ht="15" x14ac:dyDescent="0.25">
      <c r="A94" s="18" t="str">
        <f>IFERROR(INDEX('Helper Data'!$A$2:$K$100000,'Helper Data'!J94,COLUMNS('Helper Data'!$A$2:A94)),"")</f>
        <v>OReilly Automotive Stores Inc</v>
      </c>
      <c r="B94" s="19">
        <f>IFERROR(INDEX('Helper Data'!$A$2:$K$100000,'Helper Data'!J94,COLUMNS('Helper Data'!$A$2:C94)),"")</f>
        <v>45614</v>
      </c>
      <c r="C94" s="20">
        <f>IFERROR(INDEX('Helper Data'!$A$2:$K$100000,'Helper Data'!J94,COLUMNS('Helper Data'!$A$2:E94)),"")</f>
        <v>325.08</v>
      </c>
      <c r="D94" s="20" t="str">
        <f>IFERROR(INDEX('Helper Data'!$A$2:$K$100000,'Helper Data'!J94,COLUMNS('Helper Data'!$A$2:B94)),"")</f>
        <v>Parts</v>
      </c>
      <c r="T94" s="16"/>
      <c r="U94" s="16"/>
    </row>
    <row r="95" spans="1:21" ht="15" x14ac:dyDescent="0.25">
      <c r="A95" s="18" t="str">
        <f>IFERROR(INDEX('Helper Data'!$A$2:$K$100000,'Helper Data'!J95,COLUMNS('Helper Data'!$A$2:A95)),"")</f>
        <v>S&amp;A Systems Inc</v>
      </c>
      <c r="B95" s="19">
        <f>IFERROR(INDEX('Helper Data'!$A$2:$K$100000,'Helper Data'!J95,COLUMNS('Helper Data'!$A$2:C95)),"")</f>
        <v>45614</v>
      </c>
      <c r="C95" s="20">
        <f>IFERROR(INDEX('Helper Data'!$A$2:$K$100000,'Helper Data'!J95,COLUMNS('Helper Data'!$A$2:E95)),"")</f>
        <v>7377</v>
      </c>
      <c r="D95" s="20" t="str">
        <f>IFERROR(INDEX('Helper Data'!$A$2:$K$100000,'Helper Data'!J95,COLUMNS('Helper Data'!$A$2:B95)),"")</f>
        <v>Computer/ Software Maintenance</v>
      </c>
      <c r="T95" s="16"/>
      <c r="U95" s="16"/>
    </row>
    <row r="96" spans="1:21" ht="15" x14ac:dyDescent="0.25">
      <c r="A96" s="18" t="str">
        <f>IFERROR(INDEX('Helper Data'!$A$2:$K$100000,'Helper Data'!J96,COLUMNS('Helper Data'!$A$2:A96)),"")</f>
        <v>Skillin Co</v>
      </c>
      <c r="B96" s="19">
        <f>IFERROR(INDEX('Helper Data'!$A$2:$K$100000,'Helper Data'!J96,COLUMNS('Helper Data'!$A$2:C96)),"")</f>
        <v>45614</v>
      </c>
      <c r="C96" s="20">
        <f>IFERROR(INDEX('Helper Data'!$A$2:$K$100000,'Helper Data'!J96,COLUMNS('Helper Data'!$A$2:E96)),"")</f>
        <v>1519.01</v>
      </c>
      <c r="D96" s="20" t="str">
        <f>IFERROR(INDEX('Helper Data'!$A$2:$K$100000,'Helper Data'!J96,COLUMNS('Helper Data'!$A$2:B96)),"")</f>
        <v>Printing</v>
      </c>
      <c r="T96" s="16"/>
      <c r="U96" s="16"/>
    </row>
    <row r="97" spans="1:21" ht="15" x14ac:dyDescent="0.25">
      <c r="A97" s="18" t="str">
        <f>IFERROR(INDEX('Helper Data'!$A$2:$K$100000,'Helper Data'!J97,COLUMNS('Helper Data'!$A$2:A97)),"")</f>
        <v>Stuart Hose and Pipe Ltd</v>
      </c>
      <c r="B97" s="19">
        <f>IFERROR(INDEX('Helper Data'!$A$2:$K$100000,'Helper Data'!J97,COLUMNS('Helper Data'!$A$2:C97)),"")</f>
        <v>45614</v>
      </c>
      <c r="C97" s="20">
        <f>IFERROR(INDEX('Helper Data'!$A$2:$K$100000,'Helper Data'!J97,COLUMNS('Helper Data'!$A$2:E97)),"")</f>
        <v>272.70999999999998</v>
      </c>
      <c r="D97" s="20" t="str">
        <f>IFERROR(INDEX('Helper Data'!$A$2:$K$100000,'Helper Data'!J97,COLUMNS('Helper Data'!$A$2:B97)),"")</f>
        <v>Parts</v>
      </c>
      <c r="T97" s="16"/>
      <c r="U97" s="16"/>
    </row>
    <row r="98" spans="1:21" ht="15" x14ac:dyDescent="0.25">
      <c r="A98" s="18" t="str">
        <f>IFERROR(INDEX('Helper Data'!$A$2:$K$100000,'Helper Data'!J98,COLUMNS('Helper Data'!$A$2:A98)),"")</f>
        <v>Tandem Axle Inc</v>
      </c>
      <c r="B98" s="19">
        <f>IFERROR(INDEX('Helper Data'!$A$2:$K$100000,'Helper Data'!J98,COLUMNS('Helper Data'!$A$2:C98)),"")</f>
        <v>45614</v>
      </c>
      <c r="C98" s="20">
        <f>IFERROR(INDEX('Helper Data'!$A$2:$K$100000,'Helper Data'!J98,COLUMNS('Helper Data'!$A$2:E98)),"")</f>
        <v>4000</v>
      </c>
      <c r="D98" s="20" t="str">
        <f>IFERROR(INDEX('Helper Data'!$A$2:$K$100000,'Helper Data'!J98,COLUMNS('Helper Data'!$A$2:B98)),"")</f>
        <v>Professional Services</v>
      </c>
      <c r="T98" s="16"/>
      <c r="U98" s="16"/>
    </row>
    <row r="99" spans="1:21" ht="15" x14ac:dyDescent="0.25">
      <c r="A99" s="18" t="str">
        <f>IFERROR(INDEX('Helper Data'!$A$2:$K$100000,'Helper Data'!J99,COLUMNS('Helper Data'!$A$2:A99)),"")</f>
        <v>The Goodyear Tire &amp; Rubber Co</v>
      </c>
      <c r="B99" s="19">
        <f>IFERROR(INDEX('Helper Data'!$A$2:$K$100000,'Helper Data'!J99,COLUMNS('Helper Data'!$A$2:C99)),"")</f>
        <v>45614</v>
      </c>
      <c r="C99" s="20">
        <f>IFERROR(INDEX('Helper Data'!$A$2:$K$100000,'Helper Data'!J99,COLUMNS('Helper Data'!$A$2:E99)),"")</f>
        <v>26920.799999999999</v>
      </c>
      <c r="D99" s="20" t="str">
        <f>IFERROR(INDEX('Helper Data'!$A$2:$K$100000,'Helper Data'!J99,COLUMNS('Helper Data'!$A$2:B99)),"")</f>
        <v>Tires</v>
      </c>
      <c r="T99" s="16"/>
      <c r="U99" s="16"/>
    </row>
    <row r="100" spans="1:21" ht="15" x14ac:dyDescent="0.25">
      <c r="A100" s="18" t="str">
        <f>IFERROR(INDEX('Helper Data'!$A$2:$K$100000,'Helper Data'!J100,COLUMNS('Helper Data'!$A$2:A100)),"")</f>
        <v>Trane US Inc</v>
      </c>
      <c r="B100" s="19">
        <f>IFERROR(INDEX('Helper Data'!$A$2:$K$100000,'Helper Data'!J100,COLUMNS('Helper Data'!$A$2:C100)),"")</f>
        <v>45614</v>
      </c>
      <c r="C100" s="20">
        <f>IFERROR(INDEX('Helper Data'!$A$2:$K$100000,'Helper Data'!J100,COLUMNS('Helper Data'!$A$2:E100)),"")</f>
        <v>2172</v>
      </c>
      <c r="D100" s="20" t="str">
        <f>IFERROR(INDEX('Helper Data'!$A$2:$K$100000,'Helper Data'!J100,COLUMNS('Helper Data'!$A$2:B100)),"")</f>
        <v>Facilities Maintenance</v>
      </c>
      <c r="T100" s="16"/>
      <c r="U100" s="16"/>
    </row>
    <row r="101" spans="1:21" ht="15" x14ac:dyDescent="0.25">
      <c r="A101" s="18" t="str">
        <f>IFERROR(INDEX('Helper Data'!$A$2:$K$100000,'Helper Data'!J101,COLUMNS('Helper Data'!$A$2:A101)),"")</f>
        <v>Tyler Technologies Inc</v>
      </c>
      <c r="B101" s="19">
        <f>IFERROR(INDEX('Helper Data'!$A$2:$K$100000,'Helper Data'!J101,COLUMNS('Helper Data'!$A$2:C101)),"")</f>
        <v>45614</v>
      </c>
      <c r="C101" s="20">
        <f>IFERROR(INDEX('Helper Data'!$A$2:$K$100000,'Helper Data'!J101,COLUMNS('Helper Data'!$A$2:E101)),"")</f>
        <v>7859.62</v>
      </c>
      <c r="D101" s="20" t="str">
        <f>IFERROR(INDEX('Helper Data'!$A$2:$K$100000,'Helper Data'!J101,COLUMNS('Helper Data'!$A$2:B101)),"")</f>
        <v>CWIP</v>
      </c>
      <c r="T101" s="16"/>
      <c r="U101" s="16"/>
    </row>
    <row r="102" spans="1:21" ht="15" x14ac:dyDescent="0.25">
      <c r="A102" s="18" t="str">
        <f>IFERROR(INDEX('Helper Data'!$A$2:$K$100000,'Helper Data'!J102,COLUMNS('Helper Data'!$A$2:A102)),"")</f>
        <v>VP Imaging Inc.</v>
      </c>
      <c r="B102" s="19">
        <f>IFERROR(INDEX('Helper Data'!$A$2:$K$100000,'Helper Data'!J102,COLUMNS('Helper Data'!$A$2:C102)),"")</f>
        <v>45614</v>
      </c>
      <c r="C102" s="20">
        <f>IFERROR(INDEX('Helper Data'!$A$2:$K$100000,'Helper Data'!J102,COLUMNS('Helper Data'!$A$2:E102)),"")</f>
        <v>15074.58</v>
      </c>
      <c r="D102" s="20" t="str">
        <f>IFERROR(INDEX('Helper Data'!$A$2:$K$100000,'Helper Data'!J102,COLUMNS('Helper Data'!$A$2:B102)),"")</f>
        <v>Computer/ Software Maintenance</v>
      </c>
      <c r="T102" s="16"/>
      <c r="U102" s="16"/>
    </row>
    <row r="103" spans="1:21" ht="15" x14ac:dyDescent="0.25">
      <c r="A103" s="18" t="str">
        <f>IFERROR(INDEX('Helper Data'!$A$2:$K$100000,'Helper Data'!J103,COLUMNS('Helper Data'!$A$2:A103)),"")</f>
        <v>Byron Campbell</v>
      </c>
      <c r="B103" s="19">
        <f>IFERROR(INDEX('Helper Data'!$A$2:$K$100000,'Helper Data'!J103,COLUMNS('Helper Data'!$A$2:C103)),"")</f>
        <v>45616</v>
      </c>
      <c r="C103" s="20">
        <f>IFERROR(INDEX('Helper Data'!$A$2:$K$100000,'Helper Data'!J103,COLUMNS('Helper Data'!$A$2:E103)),"")</f>
        <v>17500</v>
      </c>
      <c r="D103" s="20" t="str">
        <f>IFERROR(INDEX('Helper Data'!$A$2:$K$100000,'Helper Data'!J103,COLUMNS('Helper Data'!$A$2:B103)),"")</f>
        <v>Professional Services</v>
      </c>
      <c r="T103" s="16"/>
      <c r="U103" s="16"/>
    </row>
    <row r="104" spans="1:21" ht="15" x14ac:dyDescent="0.25">
      <c r="A104" s="18" t="str">
        <f>IFERROR(INDEX('Helper Data'!$A$2:$K$100000,'Helper Data'!J104,COLUMNS('Helper Data'!$A$2:A104)),"")</f>
        <v>C J Hood Inc</v>
      </c>
      <c r="B104" s="19">
        <f>IFERROR(INDEX('Helper Data'!$A$2:$K$100000,'Helper Data'!J104,COLUMNS('Helper Data'!$A$2:C104)),"")</f>
        <v>45616</v>
      </c>
      <c r="C104" s="20">
        <f>IFERROR(INDEX('Helper Data'!$A$2:$K$100000,'Helper Data'!J104,COLUMNS('Helper Data'!$A$2:E104)),"")</f>
        <v>4140</v>
      </c>
      <c r="D104" s="20" t="str">
        <f>IFERROR(INDEX('Helper Data'!$A$2:$K$100000,'Helper Data'!J104,COLUMNS('Helper Data'!$A$2:B104)),"")</f>
        <v>Computer/ Software Maintenance</v>
      </c>
      <c r="T104" s="16"/>
      <c r="U104" s="16"/>
    </row>
    <row r="105" spans="1:21" ht="15" x14ac:dyDescent="0.25">
      <c r="A105" s="18" t="str">
        <f>IFERROR(INDEX('Helper Data'!$A$2:$K$100000,'Helper Data'!J105,COLUMNS('Helper Data'!$A$2:A105)),"")</f>
        <v>Carahsoft Technology Corporation</v>
      </c>
      <c r="B105" s="19">
        <f>IFERROR(INDEX('Helper Data'!$A$2:$K$100000,'Helper Data'!J105,COLUMNS('Helper Data'!$A$2:C105)),"")</f>
        <v>45616</v>
      </c>
      <c r="C105" s="20">
        <f>IFERROR(INDEX('Helper Data'!$A$2:$K$100000,'Helper Data'!J105,COLUMNS('Helper Data'!$A$2:E105)),"")</f>
        <v>2740.92</v>
      </c>
      <c r="D105" s="20" t="str">
        <f>IFERROR(INDEX('Helper Data'!$A$2:$K$100000,'Helper Data'!J105,COLUMNS('Helper Data'!$A$2:B105)),"")</f>
        <v>Computer/ Software Maintenance</v>
      </c>
      <c r="T105" s="16"/>
      <c r="U105" s="16"/>
    </row>
    <row r="106" spans="1:21" ht="15" x14ac:dyDescent="0.25">
      <c r="A106" s="18" t="str">
        <f>IFERROR(INDEX('Helper Data'!$A$2:$K$100000,'Helper Data'!J106,COLUMNS('Helper Data'!$A$2:A106)),"")</f>
        <v>Hatch Associates Consultants Inc</v>
      </c>
      <c r="B106" s="19">
        <f>IFERROR(INDEX('Helper Data'!$A$2:$K$100000,'Helper Data'!J106,COLUMNS('Helper Data'!$A$2:C106)),"")</f>
        <v>45616</v>
      </c>
      <c r="C106" s="20">
        <f>IFERROR(INDEX('Helper Data'!$A$2:$K$100000,'Helper Data'!J106,COLUMNS('Helper Data'!$A$2:E106)),"")</f>
        <v>3553.04</v>
      </c>
      <c r="D106" s="20" t="str">
        <f>IFERROR(INDEX('Helper Data'!$A$2:$K$100000,'Helper Data'!J106,COLUMNS('Helper Data'!$A$2:B106)),"")</f>
        <v>Professional Services</v>
      </c>
      <c r="T106" s="16"/>
      <c r="U106" s="16"/>
    </row>
    <row r="107" spans="1:21" ht="15" x14ac:dyDescent="0.25">
      <c r="A107" s="18" t="str">
        <f>IFERROR(INDEX('Helper Data'!$A$2:$K$100000,'Helper Data'!J107,COLUMNS('Helper Data'!$A$2:A107)),"")</f>
        <v>Model 1 Commercial Vehicles Inc</v>
      </c>
      <c r="B107" s="19">
        <f>IFERROR(INDEX('Helper Data'!$A$2:$K$100000,'Helper Data'!J107,COLUMNS('Helper Data'!$A$2:C107)),"")</f>
        <v>45616</v>
      </c>
      <c r="C107" s="20">
        <f>IFERROR(INDEX('Helper Data'!$A$2:$K$100000,'Helper Data'!J107,COLUMNS('Helper Data'!$A$2:E107)),"")</f>
        <v>434.18</v>
      </c>
      <c r="D107" s="20" t="str">
        <f>IFERROR(INDEX('Helper Data'!$A$2:$K$100000,'Helper Data'!J107,COLUMNS('Helper Data'!$A$2:B107)),"")</f>
        <v>Parts</v>
      </c>
      <c r="T107" s="16"/>
      <c r="U107" s="16"/>
    </row>
    <row r="108" spans="1:21" ht="15" x14ac:dyDescent="0.25">
      <c r="A108" s="18" t="str">
        <f>IFERROR(INDEX('Helper Data'!$A$2:$K$100000,'Helper Data'!J108,COLUMNS('Helper Data'!$A$2:A108)),"")</f>
        <v>Paul Cristina</v>
      </c>
      <c r="B108" s="19">
        <f>IFERROR(INDEX('Helper Data'!$A$2:$K$100000,'Helper Data'!J108,COLUMNS('Helper Data'!$A$2:C108)),"")</f>
        <v>45616</v>
      </c>
      <c r="C108" s="20">
        <f>IFERROR(INDEX('Helper Data'!$A$2:$K$100000,'Helper Data'!J108,COLUMNS('Helper Data'!$A$2:E108)),"")</f>
        <v>203.75</v>
      </c>
      <c r="D108" s="20" t="str">
        <f>IFERROR(INDEX('Helper Data'!$A$2:$K$100000,'Helper Data'!J108,COLUMNS('Helper Data'!$A$2:B108)),"")</f>
        <v>Travel</v>
      </c>
      <c r="T108" s="16"/>
      <c r="U108" s="16"/>
    </row>
    <row r="109" spans="1:21" ht="15" x14ac:dyDescent="0.25">
      <c r="A109" s="18" t="str">
        <f>IFERROR(INDEX('Helper Data'!$A$2:$K$100000,'Helper Data'!J109,COLUMNS('Helper Data'!$A$2:A109)),"")</f>
        <v>Preferred Technologies LLC</v>
      </c>
      <c r="B109" s="19">
        <f>IFERROR(INDEX('Helper Data'!$A$2:$K$100000,'Helper Data'!J109,COLUMNS('Helper Data'!$A$2:C109)),"")</f>
        <v>45616</v>
      </c>
      <c r="C109" s="20">
        <f>IFERROR(INDEX('Helper Data'!$A$2:$K$100000,'Helper Data'!J109,COLUMNS('Helper Data'!$A$2:E109)),"")</f>
        <v>435</v>
      </c>
      <c r="D109" s="20" t="str">
        <f>IFERROR(INDEX('Helper Data'!$A$2:$K$100000,'Helper Data'!J109,COLUMNS('Helper Data'!$A$2:B109)),"")</f>
        <v>Facilities Maintenance</v>
      </c>
      <c r="T109" s="16"/>
      <c r="U109" s="16"/>
    </row>
    <row r="110" spans="1:21" ht="15" x14ac:dyDescent="0.25">
      <c r="A110" s="18" t="str">
        <f>IFERROR(INDEX('Helper Data'!$A$2:$K$100000,'Helper Data'!J110,COLUMNS('Helper Data'!$A$2:A110)),"")</f>
        <v>Twilio Inc</v>
      </c>
      <c r="B110" s="19">
        <f>IFERROR(INDEX('Helper Data'!$A$2:$K$100000,'Helper Data'!J110,COLUMNS('Helper Data'!$A$2:C110)),"")</f>
        <v>45616</v>
      </c>
      <c r="C110" s="20">
        <f>IFERROR(INDEX('Helper Data'!$A$2:$K$100000,'Helper Data'!J110,COLUMNS('Helper Data'!$A$2:E110)),"")</f>
        <v>3020.25</v>
      </c>
      <c r="D110" s="20" t="str">
        <f>IFERROR(INDEX('Helper Data'!$A$2:$K$100000,'Helper Data'!J110,COLUMNS('Helper Data'!$A$2:B110)),"")</f>
        <v>Computer/ Software Maintenance</v>
      </c>
      <c r="T110" s="16"/>
      <c r="U110" s="16"/>
    </row>
    <row r="111" spans="1:21" ht="15" x14ac:dyDescent="0.25">
      <c r="A111" s="18" t="str">
        <f>IFERROR(INDEX('Helper Data'!$A$2:$K$100000,'Helper Data'!J111,COLUMNS('Helper Data'!$A$2:A111)),"")</f>
        <v>Optiv Security Inc</v>
      </c>
      <c r="B111" s="19">
        <f>IFERROR(INDEX('Helper Data'!$A$2:$K$100000,'Helper Data'!J111,COLUMNS('Helper Data'!$A$2:C111)),"")</f>
        <v>45617</v>
      </c>
      <c r="C111" s="20">
        <f>IFERROR(INDEX('Helper Data'!$A$2:$K$100000,'Helper Data'!J111,COLUMNS('Helper Data'!$A$2:E111)),"")</f>
        <v>29051.29</v>
      </c>
      <c r="D111" s="20" t="str">
        <f>IFERROR(INDEX('Helper Data'!$A$2:$K$100000,'Helper Data'!J111,COLUMNS('Helper Data'!$A$2:B111)),"")</f>
        <v>Computer/ Software Maintenance</v>
      </c>
      <c r="T111" s="16"/>
      <c r="U111" s="16"/>
    </row>
    <row r="112" spans="1:21" ht="15" x14ac:dyDescent="0.25">
      <c r="A112" s="18" t="str">
        <f>IFERROR(INDEX('Helper Data'!$A$2:$K$100000,'Helper Data'!J112,COLUMNS('Helper Data'!$A$2:A112)),"")</f>
        <v>Rio Grande Pacific Corporation</v>
      </c>
      <c r="B112" s="19">
        <f>IFERROR(INDEX('Helper Data'!$A$2:$K$100000,'Helper Data'!J112,COLUMNS('Helper Data'!$A$2:C112)),"")</f>
        <v>45617</v>
      </c>
      <c r="C112" s="20">
        <f>IFERROR(INDEX('Helper Data'!$A$2:$K$100000,'Helper Data'!J112,COLUMNS('Helper Data'!$A$2:E112)),"")</f>
        <v>27587.99</v>
      </c>
      <c r="D112" s="20" t="str">
        <f>IFERROR(INDEX('Helper Data'!$A$2:$K$100000,'Helper Data'!J112,COLUMNS('Helper Data'!$A$2:B112)),"")</f>
        <v>CWIP</v>
      </c>
      <c r="T112" s="16"/>
      <c r="U112" s="16"/>
    </row>
    <row r="113" spans="1:21" ht="15" x14ac:dyDescent="0.25">
      <c r="A113" s="18" t="str">
        <f>IFERROR(INDEX('Helper Data'!$A$2:$K$100000,'Helper Data'!J113,COLUMNS('Helper Data'!$A$2:A113)),"")</f>
        <v>Rio Grande Pacific Corporation</v>
      </c>
      <c r="B113" s="19">
        <f>IFERROR(INDEX('Helper Data'!$A$2:$K$100000,'Helper Data'!J113,COLUMNS('Helper Data'!$A$2:C113)),"")</f>
        <v>45617</v>
      </c>
      <c r="C113" s="20">
        <f>IFERROR(INDEX('Helper Data'!$A$2:$K$100000,'Helper Data'!J113,COLUMNS('Helper Data'!$A$2:E113)),"")</f>
        <v>55912.89</v>
      </c>
      <c r="D113" s="20" t="str">
        <f>IFERROR(INDEX('Helper Data'!$A$2:$K$100000,'Helper Data'!J113,COLUMNS('Helper Data'!$A$2:B113)),"")</f>
        <v>Fuel</v>
      </c>
      <c r="T113" s="16"/>
      <c r="U113" s="16"/>
    </row>
    <row r="114" spans="1:21" ht="15" x14ac:dyDescent="0.25">
      <c r="A114" s="18" t="str">
        <f>IFERROR(INDEX('Helper Data'!$A$2:$K$100000,'Helper Data'!J114,COLUMNS('Helper Data'!$A$2:A114)),"")</f>
        <v>Rio Grande Pacific Corporation</v>
      </c>
      <c r="B114" s="19">
        <f>IFERROR(INDEX('Helper Data'!$A$2:$K$100000,'Helper Data'!J114,COLUMNS('Helper Data'!$A$2:C114)),"")</f>
        <v>45617</v>
      </c>
      <c r="C114" s="20">
        <f>IFERROR(INDEX('Helper Data'!$A$2:$K$100000,'Helper Data'!J114,COLUMNS('Helper Data'!$A$2:E114)),"")</f>
        <v>977729.14</v>
      </c>
      <c r="D114" s="20" t="str">
        <f>IFERROR(INDEX('Helper Data'!$A$2:$K$100000,'Helper Data'!J114,COLUMNS('Helper Data'!$A$2:B114)),"")</f>
        <v>Purchased Transportation</v>
      </c>
      <c r="T114" s="16"/>
      <c r="U114" s="16"/>
    </row>
    <row r="115" spans="1:21" ht="15" x14ac:dyDescent="0.25">
      <c r="A115" s="18" t="str">
        <f>IFERROR(INDEX('Helper Data'!$A$2:$K$100000,'Helper Data'!J115,COLUMNS('Helper Data'!$A$2:A115)),"")</f>
        <v>Atmos Energy Corporation</v>
      </c>
      <c r="B115" s="19">
        <f>IFERROR(INDEX('Helper Data'!$A$2:$K$100000,'Helper Data'!J115,COLUMNS('Helper Data'!$A$2:C115)),"")</f>
        <v>45618</v>
      </c>
      <c r="C115" s="20">
        <f>IFERROR(INDEX('Helper Data'!$A$2:$K$100000,'Helper Data'!J115,COLUMNS('Helper Data'!$A$2:E115)),"")</f>
        <v>87.86</v>
      </c>
      <c r="D115" s="20" t="str">
        <f>IFERROR(INDEX('Helper Data'!$A$2:$K$100000,'Helper Data'!J115,COLUMNS('Helper Data'!$A$2:B115)),"")</f>
        <v>Utilities</v>
      </c>
      <c r="T115" s="16"/>
      <c r="U115" s="16"/>
    </row>
    <row r="116" spans="1:21" ht="15" x14ac:dyDescent="0.25">
      <c r="A116" s="18" t="str">
        <f>IFERROR(INDEX('Helper Data'!$A$2:$K$100000,'Helper Data'!J116,COLUMNS('Helper Data'!$A$2:A116)),"")</f>
        <v>Berry Dunn McNeil &amp;Parker LLC</v>
      </c>
      <c r="B116" s="19">
        <f>IFERROR(INDEX('Helper Data'!$A$2:$K$100000,'Helper Data'!J116,COLUMNS('Helper Data'!$A$2:C116)),"")</f>
        <v>45618</v>
      </c>
      <c r="C116" s="20">
        <f>IFERROR(INDEX('Helper Data'!$A$2:$K$100000,'Helper Data'!J116,COLUMNS('Helper Data'!$A$2:E116)),"")</f>
        <v>15625</v>
      </c>
      <c r="D116" s="20" t="str">
        <f>IFERROR(INDEX('Helper Data'!$A$2:$K$100000,'Helper Data'!J116,COLUMNS('Helper Data'!$A$2:B116)),"")</f>
        <v>CWIP</v>
      </c>
      <c r="T116" s="16"/>
      <c r="U116" s="16"/>
    </row>
    <row r="117" spans="1:21" ht="15" x14ac:dyDescent="0.25">
      <c r="A117" s="18" t="str">
        <f>IFERROR(INDEX('Helper Data'!$A$2:$K$100000,'Helper Data'!J117,COLUMNS('Helper Data'!$A$2:A117)),"")</f>
        <v>Javier Trilla</v>
      </c>
      <c r="B117" s="19">
        <f>IFERROR(INDEX('Helper Data'!$A$2:$K$100000,'Helper Data'!J117,COLUMNS('Helper Data'!$A$2:C117)),"")</f>
        <v>45618</v>
      </c>
      <c r="C117" s="20">
        <f>IFERROR(INDEX('Helper Data'!$A$2:$K$100000,'Helper Data'!J117,COLUMNS('Helper Data'!$A$2:E117)),"")</f>
        <v>233.51</v>
      </c>
      <c r="D117" s="20" t="str">
        <f>IFERROR(INDEX('Helper Data'!$A$2:$K$100000,'Helper Data'!J117,COLUMNS('Helper Data'!$A$2:B117)),"")</f>
        <v>Travel</v>
      </c>
      <c r="T117" s="16"/>
      <c r="U117" s="16"/>
    </row>
    <row r="118" spans="1:21" ht="15" x14ac:dyDescent="0.25">
      <c r="A118" s="18" t="str">
        <f>IFERROR(INDEX('Helper Data'!$A$2:$K$100000,'Helper Data'!J118,COLUMNS('Helper Data'!$A$2:A118)),"")</f>
        <v>University of North Texas</v>
      </c>
      <c r="B118" s="19">
        <f>IFERROR(INDEX('Helper Data'!$A$2:$K$100000,'Helper Data'!J118,COLUMNS('Helper Data'!$A$2:C118)),"")</f>
        <v>45618</v>
      </c>
      <c r="C118" s="20">
        <f>IFERROR(INDEX('Helper Data'!$A$2:$K$100000,'Helper Data'!J118,COLUMNS('Helper Data'!$A$2:E118)),"")</f>
        <v>950</v>
      </c>
      <c r="D118" s="20" t="str">
        <f>IFERROR(INDEX('Helper Data'!$A$2:$K$100000,'Helper Data'!J118,COLUMNS('Helper Data'!$A$2:B118)),"")</f>
        <v>Advertising</v>
      </c>
      <c r="T118" s="16"/>
      <c r="U118" s="16"/>
    </row>
    <row r="119" spans="1:21" ht="15" x14ac:dyDescent="0.25">
      <c r="A119" s="18" t="str">
        <f>IFERROR(INDEX('Helper Data'!$A$2:$K$100000,'Helper Data'!J119,COLUMNS('Helper Data'!$A$2:A119)),"")</f>
        <v>Wex Bank</v>
      </c>
      <c r="B119" s="19">
        <f>IFERROR(INDEX('Helper Data'!$A$2:$K$100000,'Helper Data'!J119,COLUMNS('Helper Data'!$A$2:C119)),"")</f>
        <v>45618</v>
      </c>
      <c r="C119" s="20">
        <f>IFERROR(INDEX('Helper Data'!$A$2:$K$100000,'Helper Data'!J119,COLUMNS('Helper Data'!$A$2:E119)),"")</f>
        <v>232.39</v>
      </c>
      <c r="D119" s="20" t="str">
        <f>IFERROR(INDEX('Helper Data'!$A$2:$K$100000,'Helper Data'!J119,COLUMNS('Helper Data'!$A$2:B119)),"")</f>
        <v>Fuel</v>
      </c>
      <c r="T119" s="16"/>
      <c r="U119" s="16"/>
    </row>
    <row r="120" spans="1:21" ht="15" x14ac:dyDescent="0.25">
      <c r="A120" s="18" t="str">
        <f>IFERROR(INDEX('Helper Data'!$A$2:$K$100000,'Helper Data'!J120,COLUMNS('Helper Data'!$A$2:A120)),"")</f>
        <v>WEX Health Inc</v>
      </c>
      <c r="B120" s="19">
        <f>IFERROR(INDEX('Helper Data'!$A$2:$K$100000,'Helper Data'!J120,COLUMNS('Helper Data'!$A$2:C120)),"")</f>
        <v>45618</v>
      </c>
      <c r="C120" s="20">
        <f>IFERROR(INDEX('Helper Data'!$A$2:$K$100000,'Helper Data'!J120,COLUMNS('Helper Data'!$A$2:E120)),"")</f>
        <v>162.25</v>
      </c>
      <c r="D120" s="20" t="str">
        <f>IFERROR(INDEX('Helper Data'!$A$2:$K$100000,'Helper Data'!J120,COLUMNS('Helper Data'!$A$2:B120)),"")</f>
        <v>Service Fees</v>
      </c>
      <c r="T120" s="16"/>
      <c r="U120" s="16"/>
    </row>
    <row r="121" spans="1:21" ht="15" x14ac:dyDescent="0.25">
      <c r="A121" s="18" t="str">
        <f>IFERROR(INDEX('Helper Data'!$A$2:$K$100000,'Helper Data'!J121,COLUMNS('Helper Data'!$A$2:A121)),"")</f>
        <v>Citibank</v>
      </c>
      <c r="B121" s="19">
        <f>IFERROR(INDEX('Helper Data'!$A$2:$K$100000,'Helper Data'!J121,COLUMNS('Helper Data'!$A$2:C121)),"")</f>
        <v>45621</v>
      </c>
      <c r="C121" s="20">
        <f>IFERROR(INDEX('Helper Data'!$A$2:$K$100000,'Helper Data'!J121,COLUMNS('Helper Data'!$A$2:E121)),"")</f>
        <v>18852.900000000001</v>
      </c>
      <c r="D121" s="20" t="str">
        <f>IFERROR(INDEX('Helper Data'!$A$2:$K$100000,'Helper Data'!J121,COLUMNS('Helper Data'!$A$2:B121)),"")</f>
        <v>P-Card</v>
      </c>
      <c r="T121" s="16"/>
      <c r="U121" s="16"/>
    </row>
    <row r="122" spans="1:21" ht="15" x14ac:dyDescent="0.25">
      <c r="A122" s="18" t="str">
        <f>IFERROR(INDEX('Helper Data'!$A$2:$K$100000,'Helper Data'!J122,COLUMNS('Helper Data'!$A$2:A122)),"")</f>
        <v>Paul Cristina</v>
      </c>
      <c r="B122" s="19">
        <f>IFERROR(INDEX('Helper Data'!$A$2:$K$100000,'Helper Data'!J122,COLUMNS('Helper Data'!$A$2:C122)),"")</f>
        <v>45621</v>
      </c>
      <c r="C122" s="20">
        <f>IFERROR(INDEX('Helper Data'!$A$2:$K$100000,'Helper Data'!J122,COLUMNS('Helper Data'!$A$2:E122)),"")</f>
        <v>162.19</v>
      </c>
      <c r="D122" s="20" t="str">
        <f>IFERROR(INDEX('Helper Data'!$A$2:$K$100000,'Helper Data'!J122,COLUMNS('Helper Data'!$A$2:B122)),"")</f>
        <v>Meals - Non Travel</v>
      </c>
      <c r="T122" s="16"/>
      <c r="U122" s="16"/>
    </row>
    <row r="123" spans="1:21" ht="15" x14ac:dyDescent="0.25">
      <c r="A123" s="18" t="str">
        <f>IFERROR(INDEX('Helper Data'!$A$2:$K$100000,'Helper Data'!J123,COLUMNS('Helper Data'!$A$2:A123)),"")</f>
        <v>DCTA Payroll</v>
      </c>
      <c r="B123" s="19">
        <f>IFERROR(INDEX('Helper Data'!$A$2:$K$100000,'Helper Data'!J123,COLUMNS('Helper Data'!$A$2:C123)),"")</f>
        <v>45623</v>
      </c>
      <c r="C123" s="20">
        <f>IFERROR(INDEX('Helper Data'!$A$2:$K$100000,'Helper Data'!J123,COLUMNS('Helper Data'!$A$2:E123)),"")</f>
        <v>170465.82</v>
      </c>
      <c r="D123" s="20" t="str">
        <f>IFERROR(INDEX('Helper Data'!$A$2:$K$100000,'Helper Data'!J123,COLUMNS('Helper Data'!$A$2:B123)),"")</f>
        <v>Payroll</v>
      </c>
      <c r="T123" s="16"/>
      <c r="U123" s="16"/>
    </row>
    <row r="124" spans="1:21" ht="15" x14ac:dyDescent="0.25">
      <c r="A124" s="18" t="str">
        <f>IFERROR(INDEX('Helper Data'!$A$2:$K$100000,'Helper Data'!J124,COLUMNS('Helper Data'!$A$2:A124)),"")</f>
        <v>DCTA Payroll</v>
      </c>
      <c r="B124" s="19">
        <f>IFERROR(INDEX('Helper Data'!$A$2:$K$100000,'Helper Data'!J124,COLUMNS('Helper Data'!$A$2:C124)),"")</f>
        <v>45626</v>
      </c>
      <c r="C124" s="20">
        <f>IFERROR(INDEX('Helper Data'!$A$2:$K$100000,'Helper Data'!J124,COLUMNS('Helper Data'!$A$2:E124)),"")</f>
        <v>215896.06</v>
      </c>
      <c r="D124" s="20" t="str">
        <f>IFERROR(INDEX('Helper Data'!$A$2:$K$100000,'Helper Data'!J124,COLUMNS('Helper Data'!$A$2:B124)),"")</f>
        <v>Payroll</v>
      </c>
      <c r="T124" s="16"/>
      <c r="U124" s="16"/>
    </row>
    <row r="125" spans="1:21" ht="15" x14ac:dyDescent="0.25">
      <c r="A125" s="18" t="str">
        <f>IFERROR(INDEX('Helper Data'!$A$2:$K$100000,'Helper Data'!J125,COLUMNS('Helper Data'!$A$2:A125)),"")</f>
        <v/>
      </c>
      <c r="B125" s="19" t="str">
        <f>IFERROR(INDEX('Helper Data'!$A$2:$K$100000,'Helper Data'!J125,COLUMNS('Helper Data'!$A$2:C125)),"")</f>
        <v/>
      </c>
      <c r="C125" s="20" t="str">
        <f>IFERROR(INDEX('Helper Data'!$A$2:$K$100000,'Helper Data'!J125,COLUMNS('Helper Data'!$A$2:E125)),"")</f>
        <v/>
      </c>
      <c r="D125" s="20" t="str">
        <f>IFERROR(INDEX('Helper Data'!$A$2:$K$100000,'Helper Data'!J125,COLUMNS('Helper Data'!$A$2:B125)),"")</f>
        <v/>
      </c>
      <c r="T125" s="16"/>
      <c r="U125" s="16"/>
    </row>
    <row r="126" spans="1:21" ht="15" x14ac:dyDescent="0.25">
      <c r="A126" s="18" t="str">
        <f>IFERROR(INDEX('Helper Data'!$A$2:$K$100000,'Helper Data'!J126,COLUMNS('Helper Data'!$A$2:A126)),"")</f>
        <v/>
      </c>
      <c r="B126" s="19" t="str">
        <f>IFERROR(INDEX('Helper Data'!$A$2:$K$100000,'Helper Data'!J126,COLUMNS('Helper Data'!$A$2:C126)),"")</f>
        <v/>
      </c>
      <c r="C126" s="20" t="str">
        <f>IFERROR(INDEX('Helper Data'!$A$2:$K$100000,'Helper Data'!J126,COLUMNS('Helper Data'!$A$2:E126)),"")</f>
        <v/>
      </c>
      <c r="D126" s="20" t="str">
        <f>IFERROR(INDEX('Helper Data'!$A$2:$K$100000,'Helper Data'!J126,COLUMNS('Helper Data'!$A$2:B126)),"")</f>
        <v/>
      </c>
      <c r="T126" s="16"/>
      <c r="U126" s="16"/>
    </row>
    <row r="127" spans="1:21" ht="15" x14ac:dyDescent="0.25">
      <c r="A127" s="18" t="str">
        <f>IFERROR(INDEX('Helper Data'!$A$2:$K$100000,'Helper Data'!J127,COLUMNS('Helper Data'!$A$2:A127)),"")</f>
        <v/>
      </c>
      <c r="B127" s="19" t="str">
        <f>IFERROR(INDEX('Helper Data'!$A$2:$K$100000,'Helper Data'!J127,COLUMNS('Helper Data'!$A$2:C127)),"")</f>
        <v/>
      </c>
      <c r="C127" s="20" t="str">
        <f>IFERROR(INDEX('Helper Data'!$A$2:$K$100000,'Helper Data'!J127,COLUMNS('Helper Data'!$A$2:E127)),"")</f>
        <v/>
      </c>
      <c r="D127" s="20" t="str">
        <f>IFERROR(INDEX('Helper Data'!$A$2:$K$100000,'Helper Data'!J127,COLUMNS('Helper Data'!$A$2:B127)),"")</f>
        <v/>
      </c>
      <c r="T127" s="16"/>
      <c r="U127" s="16"/>
    </row>
    <row r="128" spans="1:21" ht="15" x14ac:dyDescent="0.25">
      <c r="A128" s="18" t="str">
        <f>IFERROR(INDEX('Helper Data'!$A$2:$K$100000,'Helper Data'!J128,COLUMNS('Helper Data'!$A$2:A128)),"")</f>
        <v/>
      </c>
      <c r="B128" s="19" t="str">
        <f>IFERROR(INDEX('Helper Data'!$A$2:$K$100000,'Helper Data'!J128,COLUMNS('Helper Data'!$A$2:C128)),"")</f>
        <v/>
      </c>
      <c r="C128" s="20" t="str">
        <f>IFERROR(INDEX('Helper Data'!$A$2:$K$100000,'Helper Data'!J128,COLUMNS('Helper Data'!$A$2:E128)),"")</f>
        <v/>
      </c>
      <c r="D128" s="20" t="str">
        <f>IFERROR(INDEX('Helper Data'!$A$2:$K$100000,'Helper Data'!J128,COLUMNS('Helper Data'!$A$2:B128)),"")</f>
        <v/>
      </c>
      <c r="T128" s="16"/>
      <c r="U128" s="16"/>
    </row>
    <row r="129" spans="1:21" ht="15" x14ac:dyDescent="0.25">
      <c r="A129" s="18" t="str">
        <f>IFERROR(INDEX('Helper Data'!$A$2:$K$100000,'Helper Data'!J129,COLUMNS('Helper Data'!$A$2:A129)),"")</f>
        <v/>
      </c>
      <c r="B129" s="19" t="str">
        <f>IFERROR(INDEX('Helper Data'!$A$2:$K$100000,'Helper Data'!J129,COLUMNS('Helper Data'!$A$2:C129)),"")</f>
        <v/>
      </c>
      <c r="C129" s="20" t="str">
        <f>IFERROR(INDEX('Helper Data'!$A$2:$K$100000,'Helper Data'!J129,COLUMNS('Helper Data'!$A$2:E129)),"")</f>
        <v/>
      </c>
      <c r="D129" s="20" t="str">
        <f>IFERROR(INDEX('Helper Data'!$A$2:$K$100000,'Helper Data'!J129,COLUMNS('Helper Data'!$A$2:B129)),"")</f>
        <v/>
      </c>
      <c r="T129" s="16"/>
      <c r="U129" s="16"/>
    </row>
    <row r="130" spans="1:21" ht="15" x14ac:dyDescent="0.25">
      <c r="A130" s="18" t="str">
        <f>IFERROR(INDEX('Helper Data'!$A$2:$K$100000,'Helper Data'!J130,COLUMNS('Helper Data'!$A$2:A130)),"")</f>
        <v/>
      </c>
      <c r="B130" s="19" t="str">
        <f>IFERROR(INDEX('Helper Data'!$A$2:$K$100000,'Helper Data'!J130,COLUMNS('Helper Data'!$A$2:C130)),"")</f>
        <v/>
      </c>
      <c r="C130" s="20" t="str">
        <f>IFERROR(INDEX('Helper Data'!$A$2:$K$100000,'Helper Data'!J130,COLUMNS('Helper Data'!$A$2:E130)),"")</f>
        <v/>
      </c>
      <c r="D130" s="20" t="str">
        <f>IFERROR(INDEX('Helper Data'!$A$2:$K$100000,'Helper Data'!J130,COLUMNS('Helper Data'!$A$2:B130)),"")</f>
        <v/>
      </c>
      <c r="T130" s="16"/>
      <c r="U130" s="16"/>
    </row>
    <row r="131" spans="1:21" ht="15" x14ac:dyDescent="0.25">
      <c r="A131" s="18" t="str">
        <f>IFERROR(INDEX('Helper Data'!$A$2:$K$100000,'Helper Data'!J131,COLUMNS('Helper Data'!$A$2:A131)),"")</f>
        <v/>
      </c>
      <c r="B131" s="19" t="str">
        <f>IFERROR(INDEX('Helper Data'!$A$2:$K$100000,'Helper Data'!J131,COLUMNS('Helper Data'!$A$2:C131)),"")</f>
        <v/>
      </c>
      <c r="C131" s="20" t="str">
        <f>IFERROR(INDEX('Helper Data'!$A$2:$K$100000,'Helper Data'!J131,COLUMNS('Helper Data'!$A$2:E131)),"")</f>
        <v/>
      </c>
      <c r="D131" s="20" t="str">
        <f>IFERROR(INDEX('Helper Data'!$A$2:$K$100000,'Helper Data'!J131,COLUMNS('Helper Data'!$A$2:B131)),"")</f>
        <v/>
      </c>
      <c r="T131" s="16"/>
      <c r="U131" s="16"/>
    </row>
    <row r="132" spans="1:21" ht="15" x14ac:dyDescent="0.25">
      <c r="A132" s="18" t="str">
        <f>IFERROR(INDEX('Helper Data'!$A$2:$K$100000,'Helper Data'!J132,COLUMNS('Helper Data'!$A$2:A132)),"")</f>
        <v/>
      </c>
      <c r="B132" s="19" t="str">
        <f>IFERROR(INDEX('Helper Data'!$A$2:$K$100000,'Helper Data'!J132,COLUMNS('Helper Data'!$A$2:C132)),"")</f>
        <v/>
      </c>
      <c r="C132" s="20" t="str">
        <f>IFERROR(INDEX('Helper Data'!$A$2:$K$100000,'Helper Data'!J132,COLUMNS('Helper Data'!$A$2:E132)),"")</f>
        <v/>
      </c>
      <c r="D132" s="20" t="str">
        <f>IFERROR(INDEX('Helper Data'!$A$2:$K$100000,'Helper Data'!J132,COLUMNS('Helper Data'!$A$2:B132)),"")</f>
        <v/>
      </c>
      <c r="T132" s="16"/>
      <c r="U132" s="16"/>
    </row>
    <row r="133" spans="1:21" ht="15" x14ac:dyDescent="0.25">
      <c r="A133" s="18" t="str">
        <f>IFERROR(INDEX('Helper Data'!$A$2:$K$100000,'Helper Data'!J133,COLUMNS('Helper Data'!$A$2:A133)),"")</f>
        <v/>
      </c>
      <c r="B133" s="19" t="str">
        <f>IFERROR(INDEX('Helper Data'!$A$2:$K$100000,'Helper Data'!J133,COLUMNS('Helper Data'!$A$2:C133)),"")</f>
        <v/>
      </c>
      <c r="C133" s="20" t="str">
        <f>IFERROR(INDEX('Helper Data'!$A$2:$K$100000,'Helper Data'!J133,COLUMNS('Helper Data'!$A$2:E133)),"")</f>
        <v/>
      </c>
      <c r="D133" s="20" t="str">
        <f>IFERROR(INDEX('Helper Data'!$A$2:$K$100000,'Helper Data'!J133,COLUMNS('Helper Data'!$A$2:B133)),"")</f>
        <v/>
      </c>
      <c r="T133" s="16"/>
      <c r="U133" s="16"/>
    </row>
    <row r="134" spans="1:21" ht="15" x14ac:dyDescent="0.25">
      <c r="A134" s="18" t="str">
        <f>IFERROR(INDEX('Helper Data'!$A$2:$K$100000,'Helper Data'!J134,COLUMNS('Helper Data'!$A$2:A134)),"")</f>
        <v/>
      </c>
      <c r="B134" s="19" t="str">
        <f>IFERROR(INDEX('Helper Data'!$A$2:$K$100000,'Helper Data'!J134,COLUMNS('Helper Data'!$A$2:C134)),"")</f>
        <v/>
      </c>
      <c r="C134" s="20" t="str">
        <f>IFERROR(INDEX('Helper Data'!$A$2:$K$100000,'Helper Data'!J134,COLUMNS('Helper Data'!$A$2:E134)),"")</f>
        <v/>
      </c>
      <c r="D134" s="20" t="str">
        <f>IFERROR(INDEX('Helper Data'!$A$2:$K$100000,'Helper Data'!J134,COLUMNS('Helper Data'!$A$2:B134)),"")</f>
        <v/>
      </c>
      <c r="T134" s="16"/>
      <c r="U134" s="16"/>
    </row>
    <row r="135" spans="1:21" ht="15" x14ac:dyDescent="0.25">
      <c r="A135" s="18" t="str">
        <f>IFERROR(INDEX('Helper Data'!$A$2:$K$100000,'Helper Data'!J135,COLUMNS('Helper Data'!$A$2:A135)),"")</f>
        <v/>
      </c>
      <c r="B135" s="19" t="str">
        <f>IFERROR(INDEX('Helper Data'!$A$2:$K$100000,'Helper Data'!J135,COLUMNS('Helper Data'!$A$2:C135)),"")</f>
        <v/>
      </c>
      <c r="C135" s="20" t="str">
        <f>IFERROR(INDEX('Helper Data'!$A$2:$K$100000,'Helper Data'!J135,COLUMNS('Helper Data'!$A$2:E135)),"")</f>
        <v/>
      </c>
      <c r="D135" s="20" t="str">
        <f>IFERROR(INDEX('Helper Data'!$A$2:$K$100000,'Helper Data'!J135,COLUMNS('Helper Data'!$A$2:B135)),"")</f>
        <v/>
      </c>
      <c r="T135" s="16"/>
      <c r="U135" s="16"/>
    </row>
    <row r="136" spans="1:21" ht="15" x14ac:dyDescent="0.25">
      <c r="A136" s="18" t="str">
        <f>IFERROR(INDEX('Helper Data'!$A$2:$K$100000,'Helper Data'!J136,COLUMNS('Helper Data'!$A$2:A136)),"")</f>
        <v/>
      </c>
      <c r="B136" s="19" t="str">
        <f>IFERROR(INDEX('Helper Data'!$A$2:$K$100000,'Helper Data'!J136,COLUMNS('Helper Data'!$A$2:C136)),"")</f>
        <v/>
      </c>
      <c r="C136" s="20" t="str">
        <f>IFERROR(INDEX('Helper Data'!$A$2:$K$100000,'Helper Data'!J136,COLUMNS('Helper Data'!$A$2:E136)),"")</f>
        <v/>
      </c>
      <c r="D136" s="20" t="str">
        <f>IFERROR(INDEX('Helper Data'!$A$2:$K$100000,'Helper Data'!J136,COLUMNS('Helper Data'!$A$2:B136)),"")</f>
        <v/>
      </c>
      <c r="T136" s="16"/>
      <c r="U136" s="16"/>
    </row>
    <row r="137" spans="1:21" ht="15" x14ac:dyDescent="0.25">
      <c r="A137" s="18" t="str">
        <f>IFERROR(INDEX('Helper Data'!$A$2:$K$100000,'Helper Data'!J137,COLUMNS('Helper Data'!$A$2:A137)),"")</f>
        <v/>
      </c>
      <c r="B137" s="19" t="str">
        <f>IFERROR(INDEX('Helper Data'!$A$2:$K$100000,'Helper Data'!J137,COLUMNS('Helper Data'!$A$2:C137)),"")</f>
        <v/>
      </c>
      <c r="C137" s="20" t="str">
        <f>IFERROR(INDEX('Helper Data'!$A$2:$K$100000,'Helper Data'!J137,COLUMNS('Helper Data'!$A$2:E137)),"")</f>
        <v/>
      </c>
      <c r="D137" s="20" t="str">
        <f>IFERROR(INDEX('Helper Data'!$A$2:$K$100000,'Helper Data'!J137,COLUMNS('Helper Data'!$A$2:B137)),"")</f>
        <v/>
      </c>
      <c r="T137" s="16"/>
      <c r="U137" s="16"/>
    </row>
    <row r="138" spans="1:21" ht="15" x14ac:dyDescent="0.25">
      <c r="A138" s="18" t="str">
        <f>IFERROR(INDEX('Helper Data'!$A$2:$K$100000,'Helper Data'!J138,COLUMNS('Helper Data'!$A$2:A138)),"")</f>
        <v/>
      </c>
      <c r="B138" s="19" t="str">
        <f>IFERROR(INDEX('Helper Data'!$A$2:$K$100000,'Helper Data'!J138,COLUMNS('Helper Data'!$A$2:C138)),"")</f>
        <v/>
      </c>
      <c r="C138" s="20" t="str">
        <f>IFERROR(INDEX('Helper Data'!$A$2:$K$100000,'Helper Data'!J138,COLUMNS('Helper Data'!$A$2:E138)),"")</f>
        <v/>
      </c>
      <c r="D138" s="20" t="str">
        <f>IFERROR(INDEX('Helper Data'!$A$2:$K$100000,'Helper Data'!J138,COLUMNS('Helper Data'!$A$2:B138)),"")</f>
        <v/>
      </c>
      <c r="T138" s="16"/>
      <c r="U138" s="16"/>
    </row>
    <row r="139" spans="1:21" ht="15" x14ac:dyDescent="0.25">
      <c r="A139" s="18" t="str">
        <f>IFERROR(INDEX('Helper Data'!$A$2:$K$100000,'Helper Data'!J139,COLUMNS('Helper Data'!$A$2:A139)),"")</f>
        <v/>
      </c>
      <c r="B139" s="19" t="str">
        <f>IFERROR(INDEX('Helper Data'!$A$2:$K$100000,'Helper Data'!J139,COLUMNS('Helper Data'!$A$2:C139)),"")</f>
        <v/>
      </c>
      <c r="C139" s="20" t="str">
        <f>IFERROR(INDEX('Helper Data'!$A$2:$K$100000,'Helper Data'!J139,COLUMNS('Helper Data'!$A$2:E139)),"")</f>
        <v/>
      </c>
      <c r="D139" s="20" t="str">
        <f>IFERROR(INDEX('Helper Data'!$A$2:$K$100000,'Helper Data'!J139,COLUMNS('Helper Data'!$A$2:B139)),"")</f>
        <v/>
      </c>
      <c r="T139" s="16"/>
      <c r="U139" s="16"/>
    </row>
    <row r="140" spans="1:21" ht="15" x14ac:dyDescent="0.25">
      <c r="A140" s="18" t="str">
        <f>IFERROR(INDEX('Helper Data'!$A$2:$K$100000,'Helper Data'!J140,COLUMNS('Helper Data'!$A$2:A140)),"")</f>
        <v/>
      </c>
      <c r="B140" s="19" t="str">
        <f>IFERROR(INDEX('Helper Data'!$A$2:$K$100000,'Helper Data'!J140,COLUMNS('Helper Data'!$A$2:C140)),"")</f>
        <v/>
      </c>
      <c r="C140" s="20" t="str">
        <f>IFERROR(INDEX('Helper Data'!$A$2:$K$100000,'Helper Data'!J140,COLUMNS('Helper Data'!$A$2:E140)),"")</f>
        <v/>
      </c>
      <c r="D140" s="20" t="str">
        <f>IFERROR(INDEX('Helper Data'!$A$2:$K$100000,'Helper Data'!J140,COLUMNS('Helper Data'!$A$2:B140)),"")</f>
        <v/>
      </c>
      <c r="T140" s="16"/>
      <c r="U140" s="16"/>
    </row>
    <row r="141" spans="1:21" ht="15" x14ac:dyDescent="0.25">
      <c r="A141" s="18" t="str">
        <f>IFERROR(INDEX('Helper Data'!$A$2:$K$100000,'Helper Data'!J141,COLUMNS('Helper Data'!$A$2:A141)),"")</f>
        <v/>
      </c>
      <c r="B141" s="19" t="str">
        <f>IFERROR(INDEX('Helper Data'!$A$2:$K$100000,'Helper Data'!J141,COLUMNS('Helper Data'!$A$2:C141)),"")</f>
        <v/>
      </c>
      <c r="C141" s="20" t="str">
        <f>IFERROR(INDEX('Helper Data'!$A$2:$K$100000,'Helper Data'!J141,COLUMNS('Helper Data'!$A$2:E141)),"")</f>
        <v/>
      </c>
      <c r="D141" s="20" t="str">
        <f>IFERROR(INDEX('Helper Data'!$A$2:$K$100000,'Helper Data'!J141,COLUMNS('Helper Data'!$A$2:B141)),"")</f>
        <v/>
      </c>
      <c r="T141" s="16"/>
      <c r="U141" s="16"/>
    </row>
    <row r="142" spans="1:21" ht="15" x14ac:dyDescent="0.25">
      <c r="A142" s="18" t="str">
        <f>IFERROR(INDEX('Helper Data'!$A$2:$K$100000,'Helper Data'!J142,COLUMNS('Helper Data'!$A$2:A142)),"")</f>
        <v/>
      </c>
      <c r="B142" s="19" t="str">
        <f>IFERROR(INDEX('Helper Data'!$A$2:$K$100000,'Helper Data'!J142,COLUMNS('Helper Data'!$A$2:C142)),"")</f>
        <v/>
      </c>
      <c r="C142" s="20" t="str">
        <f>IFERROR(INDEX('Helper Data'!$A$2:$K$100000,'Helper Data'!J142,COLUMNS('Helper Data'!$A$2:E142)),"")</f>
        <v/>
      </c>
      <c r="D142" s="20" t="str">
        <f>IFERROR(INDEX('Helper Data'!$A$2:$K$100000,'Helper Data'!J142,COLUMNS('Helper Data'!$A$2:B142)),"")</f>
        <v/>
      </c>
      <c r="T142" s="16"/>
      <c r="U142" s="16"/>
    </row>
    <row r="143" spans="1:21" ht="15" x14ac:dyDescent="0.25">
      <c r="A143" s="18" t="str">
        <f>IFERROR(INDEX('Helper Data'!$A$2:$K$100000,'Helper Data'!J143,COLUMNS('Helper Data'!$A$2:A143)),"")</f>
        <v/>
      </c>
      <c r="B143" s="19" t="str">
        <f>IFERROR(INDEX('Helper Data'!$A$2:$K$100000,'Helper Data'!J143,COLUMNS('Helper Data'!$A$2:C143)),"")</f>
        <v/>
      </c>
      <c r="C143" s="20" t="str">
        <f>IFERROR(INDEX('Helper Data'!$A$2:$K$100000,'Helper Data'!J143,COLUMNS('Helper Data'!$A$2:E143)),"")</f>
        <v/>
      </c>
      <c r="D143" s="20" t="str">
        <f>IFERROR(INDEX('Helper Data'!$A$2:$K$100000,'Helper Data'!J143,COLUMNS('Helper Data'!$A$2:B143)),"")</f>
        <v/>
      </c>
      <c r="T143" s="16"/>
      <c r="U143" s="16"/>
    </row>
    <row r="144" spans="1:21" ht="15" x14ac:dyDescent="0.25">
      <c r="A144" s="18" t="str">
        <f>IFERROR(INDEX('Helper Data'!$A$2:$K$100000,'Helper Data'!J144,COLUMNS('Helper Data'!$A$2:A144)),"")</f>
        <v/>
      </c>
      <c r="B144" s="19" t="str">
        <f>IFERROR(INDEX('Helper Data'!$A$2:$K$100000,'Helper Data'!J144,COLUMNS('Helper Data'!$A$2:C144)),"")</f>
        <v/>
      </c>
      <c r="C144" s="20" t="str">
        <f>IFERROR(INDEX('Helper Data'!$A$2:$K$100000,'Helper Data'!J144,COLUMNS('Helper Data'!$A$2:E144)),"")</f>
        <v/>
      </c>
      <c r="D144" s="20" t="str">
        <f>IFERROR(INDEX('Helper Data'!$A$2:$K$100000,'Helper Data'!J144,COLUMNS('Helper Data'!$A$2:B144)),"")</f>
        <v/>
      </c>
      <c r="T144" s="16"/>
      <c r="U144" s="16"/>
    </row>
    <row r="145" spans="1:21" ht="15" x14ac:dyDescent="0.25">
      <c r="A145" s="18" t="str">
        <f>IFERROR(INDEX('Helper Data'!$A$2:$K$100000,'Helper Data'!J145,COLUMNS('Helper Data'!$A$2:A145)),"")</f>
        <v/>
      </c>
      <c r="B145" s="19" t="str">
        <f>IFERROR(INDEX('Helper Data'!$A$2:$K$100000,'Helper Data'!J145,COLUMNS('Helper Data'!$A$2:C145)),"")</f>
        <v/>
      </c>
      <c r="C145" s="20" t="str">
        <f>IFERROR(INDEX('Helper Data'!$A$2:$K$100000,'Helper Data'!J145,COLUMNS('Helper Data'!$A$2:E145)),"")</f>
        <v/>
      </c>
      <c r="D145" s="20" t="str">
        <f>IFERROR(INDEX('Helper Data'!$A$2:$K$100000,'Helper Data'!J145,COLUMNS('Helper Data'!$A$2:B145)),"")</f>
        <v/>
      </c>
      <c r="T145" s="16"/>
      <c r="U145" s="16"/>
    </row>
    <row r="146" spans="1:21" ht="15" x14ac:dyDescent="0.25">
      <c r="A146" s="18" t="str">
        <f>IFERROR(INDEX('Helper Data'!$A$2:$K$100000,'Helper Data'!J146,COLUMNS('Helper Data'!$A$2:A146)),"")</f>
        <v/>
      </c>
      <c r="B146" s="19" t="str">
        <f>IFERROR(INDEX('Helper Data'!$A$2:$K$100000,'Helper Data'!J146,COLUMNS('Helper Data'!$A$2:C146)),"")</f>
        <v/>
      </c>
      <c r="C146" s="20" t="str">
        <f>IFERROR(INDEX('Helper Data'!$A$2:$K$100000,'Helper Data'!J146,COLUMNS('Helper Data'!$A$2:E146)),"")</f>
        <v/>
      </c>
      <c r="D146" s="20" t="str">
        <f>IFERROR(INDEX('Helper Data'!$A$2:$K$100000,'Helper Data'!J146,COLUMNS('Helper Data'!$A$2:B146)),"")</f>
        <v/>
      </c>
      <c r="T146" s="16"/>
      <c r="U146" s="16"/>
    </row>
    <row r="147" spans="1:21" ht="15" x14ac:dyDescent="0.25">
      <c r="A147" s="18" t="str">
        <f>IFERROR(INDEX('Helper Data'!$A$2:$K$100000,'Helper Data'!J147,COLUMNS('Helper Data'!$A$2:A147)),"")</f>
        <v/>
      </c>
      <c r="B147" s="19" t="str">
        <f>IFERROR(INDEX('Helper Data'!$A$2:$K$100000,'Helper Data'!J147,COLUMNS('Helper Data'!$A$2:C147)),"")</f>
        <v/>
      </c>
      <c r="C147" s="20" t="str">
        <f>IFERROR(INDEX('Helper Data'!$A$2:$K$100000,'Helper Data'!J147,COLUMNS('Helper Data'!$A$2:E147)),"")</f>
        <v/>
      </c>
      <c r="D147" s="20" t="str">
        <f>IFERROR(INDEX('Helper Data'!$A$2:$K$100000,'Helper Data'!J147,COLUMNS('Helper Data'!$A$2:B147)),"")</f>
        <v/>
      </c>
      <c r="T147" s="16"/>
      <c r="U147" s="16"/>
    </row>
    <row r="148" spans="1:21" ht="15" x14ac:dyDescent="0.25">
      <c r="A148" s="18" t="str">
        <f>IFERROR(INDEX('Helper Data'!$A$2:$K$100000,'Helper Data'!J148,COLUMNS('Helper Data'!$A$2:A148)),"")</f>
        <v/>
      </c>
      <c r="B148" s="19" t="str">
        <f>IFERROR(INDEX('Helper Data'!$A$2:$K$100000,'Helper Data'!J148,COLUMNS('Helper Data'!$A$2:C148)),"")</f>
        <v/>
      </c>
      <c r="C148" s="20" t="str">
        <f>IFERROR(INDEX('Helper Data'!$A$2:$K$100000,'Helper Data'!J148,COLUMNS('Helper Data'!$A$2:E148)),"")</f>
        <v/>
      </c>
      <c r="D148" s="20" t="str">
        <f>IFERROR(INDEX('Helper Data'!$A$2:$K$100000,'Helper Data'!J148,COLUMNS('Helper Data'!$A$2:B148)),"")</f>
        <v/>
      </c>
      <c r="T148" s="16"/>
      <c r="U148" s="16"/>
    </row>
    <row r="149" spans="1:21" ht="15" x14ac:dyDescent="0.25">
      <c r="A149" s="18" t="str">
        <f>IFERROR(INDEX('Helper Data'!$A$2:$K$100000,'Helper Data'!J149,COLUMNS('Helper Data'!$A$2:A149)),"")</f>
        <v/>
      </c>
      <c r="B149" s="19" t="str">
        <f>IFERROR(INDEX('Helper Data'!$A$2:$K$100000,'Helper Data'!J149,COLUMNS('Helper Data'!$A$2:C149)),"")</f>
        <v/>
      </c>
      <c r="C149" s="20" t="str">
        <f>IFERROR(INDEX('Helper Data'!$A$2:$K$100000,'Helper Data'!J149,COLUMNS('Helper Data'!$A$2:E149)),"")</f>
        <v/>
      </c>
      <c r="D149" s="20" t="str">
        <f>IFERROR(INDEX('Helper Data'!$A$2:$K$100000,'Helper Data'!J149,COLUMNS('Helper Data'!$A$2:B149)),"")</f>
        <v/>
      </c>
      <c r="T149" s="16"/>
      <c r="U149" s="16"/>
    </row>
    <row r="150" spans="1:21" ht="15" x14ac:dyDescent="0.25">
      <c r="A150" s="18" t="str">
        <f>IFERROR(INDEX('Helper Data'!$A$2:$K$100000,'Helper Data'!J150,COLUMNS('Helper Data'!$A$2:A150)),"")</f>
        <v/>
      </c>
      <c r="B150" s="19" t="str">
        <f>IFERROR(INDEX('Helper Data'!$A$2:$K$100000,'Helper Data'!J150,COLUMNS('Helper Data'!$A$2:C150)),"")</f>
        <v/>
      </c>
      <c r="C150" s="20" t="str">
        <f>IFERROR(INDEX('Helper Data'!$A$2:$K$100000,'Helper Data'!J150,COLUMNS('Helper Data'!$A$2:E150)),"")</f>
        <v/>
      </c>
      <c r="D150" s="20" t="str">
        <f>IFERROR(INDEX('Helper Data'!$A$2:$K$100000,'Helper Data'!J150,COLUMNS('Helper Data'!$A$2:B150)),"")</f>
        <v/>
      </c>
      <c r="T150" s="16"/>
      <c r="U150" s="16"/>
    </row>
    <row r="151" spans="1:21" ht="15" x14ac:dyDescent="0.25">
      <c r="A151" s="18" t="str">
        <f>IFERROR(INDEX('Helper Data'!$A$2:$K$100000,'Helper Data'!J151,COLUMNS('Helper Data'!$A$2:A151)),"")</f>
        <v/>
      </c>
      <c r="B151" s="19" t="str">
        <f>IFERROR(INDEX('Helper Data'!$A$2:$K$100000,'Helper Data'!J151,COLUMNS('Helper Data'!$A$2:C151)),"")</f>
        <v/>
      </c>
      <c r="C151" s="20" t="str">
        <f>IFERROR(INDEX('Helper Data'!$A$2:$K$100000,'Helper Data'!J151,COLUMNS('Helper Data'!$A$2:E151)),"")</f>
        <v/>
      </c>
      <c r="D151" s="20" t="str">
        <f>IFERROR(INDEX('Helper Data'!$A$2:$K$100000,'Helper Data'!J151,COLUMNS('Helper Data'!$A$2:B151)),"")</f>
        <v/>
      </c>
      <c r="T151" s="16"/>
      <c r="U151" s="16"/>
    </row>
    <row r="152" spans="1:21" ht="15" x14ac:dyDescent="0.25">
      <c r="A152" s="18" t="str">
        <f>IFERROR(INDEX('Helper Data'!$A$2:$K$100000,'Helper Data'!J152,COLUMNS('Helper Data'!$A$2:A152)),"")</f>
        <v/>
      </c>
      <c r="B152" s="19" t="str">
        <f>IFERROR(INDEX('Helper Data'!$A$2:$K$100000,'Helper Data'!J152,COLUMNS('Helper Data'!$A$2:C152)),"")</f>
        <v/>
      </c>
      <c r="C152" s="20" t="str">
        <f>IFERROR(INDEX('Helper Data'!$A$2:$K$100000,'Helper Data'!J152,COLUMNS('Helper Data'!$A$2:E152)),"")</f>
        <v/>
      </c>
      <c r="D152" s="20" t="str">
        <f>IFERROR(INDEX('Helper Data'!$A$2:$K$100000,'Helper Data'!J152,COLUMNS('Helper Data'!$A$2:B152)),"")</f>
        <v/>
      </c>
      <c r="T152" s="16"/>
      <c r="U152" s="16"/>
    </row>
    <row r="153" spans="1:21" ht="15" x14ac:dyDescent="0.25">
      <c r="A153" s="18" t="str">
        <f>IFERROR(INDEX('Helper Data'!$A$2:$K$100000,'Helper Data'!J153,COLUMNS('Helper Data'!$A$2:A153)),"")</f>
        <v/>
      </c>
      <c r="B153" s="19" t="str">
        <f>IFERROR(INDEX('Helper Data'!$A$2:$K$100000,'Helper Data'!J153,COLUMNS('Helper Data'!$A$2:C153)),"")</f>
        <v/>
      </c>
      <c r="C153" s="20" t="str">
        <f>IFERROR(INDEX('Helper Data'!$A$2:$K$100000,'Helper Data'!J153,COLUMNS('Helper Data'!$A$2:E153)),"")</f>
        <v/>
      </c>
      <c r="D153" s="20" t="str">
        <f>IFERROR(INDEX('Helper Data'!$A$2:$K$100000,'Helper Data'!J153,COLUMNS('Helper Data'!$A$2:B153)),"")</f>
        <v/>
      </c>
      <c r="T153" s="16"/>
      <c r="U153" s="16"/>
    </row>
    <row r="154" spans="1:21" ht="15" x14ac:dyDescent="0.25">
      <c r="A154" s="18" t="str">
        <f>IFERROR(INDEX('Helper Data'!$A$2:$K$100000,'Helper Data'!J154,COLUMNS('Helper Data'!$A$2:A154)),"")</f>
        <v/>
      </c>
      <c r="B154" s="19" t="str">
        <f>IFERROR(INDEX('Helper Data'!$A$2:$K$100000,'Helper Data'!J154,COLUMNS('Helper Data'!$A$2:C154)),"")</f>
        <v/>
      </c>
      <c r="C154" s="20" t="str">
        <f>IFERROR(INDEX('Helper Data'!$A$2:$K$100000,'Helper Data'!J154,COLUMNS('Helper Data'!$A$2:E154)),"")</f>
        <v/>
      </c>
      <c r="D154" s="20" t="str">
        <f>IFERROR(INDEX('Helper Data'!$A$2:$K$100000,'Helper Data'!J154,COLUMNS('Helper Data'!$A$2:B154)),"")</f>
        <v/>
      </c>
      <c r="T154" s="16"/>
      <c r="U154" s="16"/>
    </row>
    <row r="155" spans="1:21" ht="15" x14ac:dyDescent="0.25">
      <c r="A155" s="18" t="str">
        <f>IFERROR(INDEX('Helper Data'!$A$2:$K$100000,'Helper Data'!J155,COLUMNS('Helper Data'!$A$2:A155)),"")</f>
        <v/>
      </c>
      <c r="B155" s="19" t="str">
        <f>IFERROR(INDEX('Helper Data'!$A$2:$K$100000,'Helper Data'!J155,COLUMNS('Helper Data'!$A$2:C155)),"")</f>
        <v/>
      </c>
      <c r="C155" s="20" t="str">
        <f>IFERROR(INDEX('Helper Data'!$A$2:$K$100000,'Helper Data'!J155,COLUMNS('Helper Data'!$A$2:E155)),"")</f>
        <v/>
      </c>
      <c r="D155" s="20" t="str">
        <f>IFERROR(INDEX('Helper Data'!$A$2:$K$100000,'Helper Data'!J155,COLUMNS('Helper Data'!$A$2:B155)),"")</f>
        <v/>
      </c>
      <c r="T155" s="16"/>
      <c r="U155" s="16"/>
    </row>
    <row r="156" spans="1:21" ht="15" x14ac:dyDescent="0.25">
      <c r="A156" s="18" t="str">
        <f>IFERROR(INDEX('Helper Data'!$A$2:$K$100000,'Helper Data'!J156,COLUMNS('Helper Data'!$A$2:A156)),"")</f>
        <v/>
      </c>
      <c r="B156" s="19" t="str">
        <f>IFERROR(INDEX('Helper Data'!$A$2:$K$100000,'Helper Data'!J156,COLUMNS('Helper Data'!$A$2:C156)),"")</f>
        <v/>
      </c>
      <c r="C156" s="20" t="str">
        <f>IFERROR(INDEX('Helper Data'!$A$2:$K$100000,'Helper Data'!J156,COLUMNS('Helper Data'!$A$2:E156)),"")</f>
        <v/>
      </c>
      <c r="D156" s="20" t="str">
        <f>IFERROR(INDEX('Helper Data'!$A$2:$K$100000,'Helper Data'!J156,COLUMNS('Helper Data'!$A$2:B156)),"")</f>
        <v/>
      </c>
      <c r="T156" s="16"/>
      <c r="U156" s="16"/>
    </row>
    <row r="157" spans="1:21" ht="15" x14ac:dyDescent="0.25">
      <c r="A157" s="18" t="str">
        <f>IFERROR(INDEX('Helper Data'!$A$2:$K$100000,'Helper Data'!J157,COLUMNS('Helper Data'!$A$2:A157)),"")</f>
        <v/>
      </c>
      <c r="B157" s="19" t="str">
        <f>IFERROR(INDEX('Helper Data'!$A$2:$K$100000,'Helper Data'!J157,COLUMNS('Helper Data'!$A$2:C157)),"")</f>
        <v/>
      </c>
      <c r="C157" s="20" t="str">
        <f>IFERROR(INDEX('Helper Data'!$A$2:$K$100000,'Helper Data'!J157,COLUMNS('Helper Data'!$A$2:E157)),"")</f>
        <v/>
      </c>
      <c r="D157" s="20" t="str">
        <f>IFERROR(INDEX('Helper Data'!$A$2:$K$100000,'Helper Data'!J157,COLUMNS('Helper Data'!$A$2:B157)),"")</f>
        <v/>
      </c>
      <c r="T157" s="16"/>
      <c r="U157" s="16"/>
    </row>
    <row r="158" spans="1:21" ht="15" x14ac:dyDescent="0.25">
      <c r="A158" s="18" t="str">
        <f>IFERROR(INDEX('Helper Data'!$A$2:$K$100000,'Helper Data'!J158,COLUMNS('Helper Data'!$A$2:A158)),"")</f>
        <v/>
      </c>
      <c r="B158" s="19" t="str">
        <f>IFERROR(INDEX('Helper Data'!$A$2:$K$100000,'Helper Data'!J158,COLUMNS('Helper Data'!$A$2:C158)),"")</f>
        <v/>
      </c>
      <c r="C158" s="20" t="str">
        <f>IFERROR(INDEX('Helper Data'!$A$2:$K$100000,'Helper Data'!J158,COLUMNS('Helper Data'!$A$2:E158)),"")</f>
        <v/>
      </c>
      <c r="D158" s="20" t="str">
        <f>IFERROR(INDEX('Helper Data'!$A$2:$K$100000,'Helper Data'!J158,COLUMNS('Helper Data'!$A$2:B158)),"")</f>
        <v/>
      </c>
      <c r="T158" s="16"/>
      <c r="U158" s="16"/>
    </row>
    <row r="159" spans="1:21" ht="15" x14ac:dyDescent="0.25">
      <c r="A159" s="18" t="str">
        <f>IFERROR(INDEX('Helper Data'!$A$2:$K$100000,'Helper Data'!J159,COLUMNS('Helper Data'!$A$2:A159)),"")</f>
        <v/>
      </c>
      <c r="B159" s="19" t="str">
        <f>IFERROR(INDEX('Helper Data'!$A$2:$K$100000,'Helper Data'!J159,COLUMNS('Helper Data'!$A$2:C159)),"")</f>
        <v/>
      </c>
      <c r="C159" s="20" t="str">
        <f>IFERROR(INDEX('Helper Data'!$A$2:$K$100000,'Helper Data'!J159,COLUMNS('Helper Data'!$A$2:E159)),"")</f>
        <v/>
      </c>
      <c r="D159" s="20" t="str">
        <f>IFERROR(INDEX('Helper Data'!$A$2:$K$100000,'Helper Data'!J159,COLUMNS('Helper Data'!$A$2:B159)),"")</f>
        <v/>
      </c>
      <c r="T159" s="16"/>
      <c r="U159" s="16"/>
    </row>
    <row r="160" spans="1:21" ht="15" x14ac:dyDescent="0.25">
      <c r="A160" s="18" t="str">
        <f>IFERROR(INDEX('Helper Data'!$A$2:$K$100000,'Helper Data'!J160,COLUMNS('Helper Data'!$A$2:A160)),"")</f>
        <v/>
      </c>
      <c r="B160" s="19" t="str">
        <f>IFERROR(INDEX('Helper Data'!$A$2:$K$100000,'Helper Data'!J160,COLUMNS('Helper Data'!$A$2:C160)),"")</f>
        <v/>
      </c>
      <c r="C160" s="20" t="str">
        <f>IFERROR(INDEX('Helper Data'!$A$2:$K$100000,'Helper Data'!J160,COLUMNS('Helper Data'!$A$2:E160)),"")</f>
        <v/>
      </c>
      <c r="D160" s="20" t="str">
        <f>IFERROR(INDEX('Helper Data'!$A$2:$K$100000,'Helper Data'!J160,COLUMNS('Helper Data'!$A$2:B160)),"")</f>
        <v/>
      </c>
      <c r="T160" s="16"/>
      <c r="U160" s="16"/>
    </row>
    <row r="161" spans="1:21" ht="15" x14ac:dyDescent="0.25">
      <c r="A161" s="18" t="str">
        <f>IFERROR(INDEX('Helper Data'!$A$2:$K$100000,'Helper Data'!J161,COLUMNS('Helper Data'!$A$2:A161)),"")</f>
        <v/>
      </c>
      <c r="B161" s="19" t="str">
        <f>IFERROR(INDEX('Helper Data'!$A$2:$K$100000,'Helper Data'!J161,COLUMNS('Helper Data'!$A$2:C161)),"")</f>
        <v/>
      </c>
      <c r="C161" s="20" t="str">
        <f>IFERROR(INDEX('Helper Data'!$A$2:$K$100000,'Helper Data'!J161,COLUMNS('Helper Data'!$A$2:E161)),"")</f>
        <v/>
      </c>
      <c r="D161" s="20" t="str">
        <f>IFERROR(INDEX('Helper Data'!$A$2:$K$100000,'Helper Data'!J161,COLUMNS('Helper Data'!$A$2:B161)),"")</f>
        <v/>
      </c>
      <c r="T161" s="16"/>
      <c r="U161" s="16"/>
    </row>
    <row r="162" spans="1:21" ht="15" x14ac:dyDescent="0.25">
      <c r="A162" s="18" t="str">
        <f>IFERROR(INDEX('Helper Data'!$A$2:$K$100000,'Helper Data'!J162,COLUMNS('Helper Data'!$A$2:A162)),"")</f>
        <v/>
      </c>
      <c r="B162" s="19" t="str">
        <f>IFERROR(INDEX('Helper Data'!$A$2:$K$100000,'Helper Data'!J162,COLUMNS('Helper Data'!$A$2:C162)),"")</f>
        <v/>
      </c>
      <c r="C162" s="20" t="str">
        <f>IFERROR(INDEX('Helper Data'!$A$2:$K$100000,'Helper Data'!J162,COLUMNS('Helper Data'!$A$2:E162)),"")</f>
        <v/>
      </c>
      <c r="D162" s="20" t="str">
        <f>IFERROR(INDEX('Helper Data'!$A$2:$K$100000,'Helper Data'!J162,COLUMNS('Helper Data'!$A$2:B162)),"")</f>
        <v/>
      </c>
      <c r="T162" s="16"/>
      <c r="U162" s="16"/>
    </row>
    <row r="163" spans="1:21" ht="15" x14ac:dyDescent="0.25">
      <c r="A163" s="18" t="str">
        <f>IFERROR(INDEX('Helper Data'!$A$2:$K$100000,'Helper Data'!J163,COLUMNS('Helper Data'!$A$2:A163)),"")</f>
        <v/>
      </c>
      <c r="B163" s="19" t="str">
        <f>IFERROR(INDEX('Helper Data'!$A$2:$K$100000,'Helper Data'!J163,COLUMNS('Helper Data'!$A$2:C163)),"")</f>
        <v/>
      </c>
      <c r="C163" s="20" t="str">
        <f>IFERROR(INDEX('Helper Data'!$A$2:$K$100000,'Helper Data'!J163,COLUMNS('Helper Data'!$A$2:E163)),"")</f>
        <v/>
      </c>
      <c r="D163" s="20" t="str">
        <f>IFERROR(INDEX('Helper Data'!$A$2:$K$100000,'Helper Data'!J163,COLUMNS('Helper Data'!$A$2:B163)),"")</f>
        <v/>
      </c>
      <c r="T163" s="16"/>
      <c r="U163" s="16"/>
    </row>
    <row r="164" spans="1:21" ht="15" x14ac:dyDescent="0.25">
      <c r="A164" s="18" t="str">
        <f>IFERROR(INDEX('Helper Data'!$A$2:$K$100000,'Helper Data'!J164,COLUMNS('Helper Data'!$A$2:A164)),"")</f>
        <v/>
      </c>
      <c r="B164" s="19" t="str">
        <f>IFERROR(INDEX('Helper Data'!$A$2:$K$100000,'Helper Data'!J164,COLUMNS('Helper Data'!$A$2:C164)),"")</f>
        <v/>
      </c>
      <c r="C164" s="20" t="str">
        <f>IFERROR(INDEX('Helper Data'!$A$2:$K$100000,'Helper Data'!J164,COLUMNS('Helper Data'!$A$2:E164)),"")</f>
        <v/>
      </c>
      <c r="D164" s="20" t="str">
        <f>IFERROR(INDEX('Helper Data'!$A$2:$K$100000,'Helper Data'!J164,COLUMNS('Helper Data'!$A$2:B164)),"")</f>
        <v/>
      </c>
      <c r="T164" s="16"/>
      <c r="U164" s="16"/>
    </row>
    <row r="165" spans="1:21" ht="15" x14ac:dyDescent="0.25">
      <c r="A165" s="18" t="str">
        <f>IFERROR(INDEX('Helper Data'!$A$2:$K$100000,'Helper Data'!J165,COLUMNS('Helper Data'!$A$2:A165)),"")</f>
        <v/>
      </c>
      <c r="B165" s="19" t="str">
        <f>IFERROR(INDEX('Helper Data'!$A$2:$K$100000,'Helper Data'!J165,COLUMNS('Helper Data'!$A$2:C165)),"")</f>
        <v/>
      </c>
      <c r="C165" s="20" t="str">
        <f>IFERROR(INDEX('Helper Data'!$A$2:$K$100000,'Helper Data'!J165,COLUMNS('Helper Data'!$A$2:E165)),"")</f>
        <v/>
      </c>
      <c r="D165" s="20" t="str">
        <f>IFERROR(INDEX('Helper Data'!$A$2:$K$100000,'Helper Data'!J165,COLUMNS('Helper Data'!$A$2:B165)),"")</f>
        <v/>
      </c>
      <c r="T165" s="16"/>
      <c r="U165" s="16"/>
    </row>
    <row r="166" spans="1:21" ht="15" x14ac:dyDescent="0.25">
      <c r="A166" s="18" t="str">
        <f>IFERROR(INDEX('Helper Data'!$A$2:$K$100000,'Helper Data'!J166,COLUMNS('Helper Data'!$A$2:A166)),"")</f>
        <v/>
      </c>
      <c r="B166" s="19" t="str">
        <f>IFERROR(INDEX('Helper Data'!$A$2:$K$100000,'Helper Data'!J166,COLUMNS('Helper Data'!$A$2:C166)),"")</f>
        <v/>
      </c>
      <c r="C166" s="20" t="str">
        <f>IFERROR(INDEX('Helper Data'!$A$2:$K$100000,'Helper Data'!J166,COLUMNS('Helper Data'!$A$2:E166)),"")</f>
        <v/>
      </c>
      <c r="D166" s="20" t="str">
        <f>IFERROR(INDEX('Helper Data'!$A$2:$K$100000,'Helper Data'!J166,COLUMNS('Helper Data'!$A$2:B166)),"")</f>
        <v/>
      </c>
      <c r="T166" s="16"/>
      <c r="U166" s="16"/>
    </row>
    <row r="167" spans="1:21" ht="15" x14ac:dyDescent="0.25">
      <c r="A167" s="18" t="str">
        <f>IFERROR(INDEX('Helper Data'!$A$2:$K$100000,'Helper Data'!J167,COLUMNS('Helper Data'!$A$2:A167)),"")</f>
        <v/>
      </c>
      <c r="B167" s="19" t="str">
        <f>IFERROR(INDEX('Helper Data'!$A$2:$K$100000,'Helper Data'!J167,COLUMNS('Helper Data'!$A$2:C167)),"")</f>
        <v/>
      </c>
      <c r="C167" s="20" t="str">
        <f>IFERROR(INDEX('Helper Data'!$A$2:$K$100000,'Helper Data'!J167,COLUMNS('Helper Data'!$A$2:E167)),"")</f>
        <v/>
      </c>
      <c r="D167" s="20" t="str">
        <f>IFERROR(INDEX('Helper Data'!$A$2:$K$100000,'Helper Data'!J167,COLUMNS('Helper Data'!$A$2:B167)),"")</f>
        <v/>
      </c>
      <c r="T167" s="16"/>
      <c r="U167" s="16"/>
    </row>
    <row r="168" spans="1:21" ht="15" x14ac:dyDescent="0.25">
      <c r="A168" s="18" t="str">
        <f>IFERROR(INDEX('Helper Data'!$A$2:$K$100000,'Helper Data'!J168,COLUMNS('Helper Data'!$A$2:A168)),"")</f>
        <v/>
      </c>
      <c r="B168" s="19" t="str">
        <f>IFERROR(INDEX('Helper Data'!$A$2:$K$100000,'Helper Data'!J168,COLUMNS('Helper Data'!$A$2:C168)),"")</f>
        <v/>
      </c>
      <c r="C168" s="20" t="str">
        <f>IFERROR(INDEX('Helper Data'!$A$2:$K$100000,'Helper Data'!J168,COLUMNS('Helper Data'!$A$2:E168)),"")</f>
        <v/>
      </c>
      <c r="D168" s="20" t="str">
        <f>IFERROR(INDEX('Helper Data'!$A$2:$K$100000,'Helper Data'!J168,COLUMNS('Helper Data'!$A$2:B168)),"")</f>
        <v/>
      </c>
      <c r="T168" s="16"/>
      <c r="U168" s="16"/>
    </row>
    <row r="169" spans="1:21" ht="15" x14ac:dyDescent="0.25">
      <c r="A169" s="18" t="str">
        <f>IFERROR(INDEX('Helper Data'!$A$2:$K$100000,'Helper Data'!J169,COLUMNS('Helper Data'!$A$2:A169)),"")</f>
        <v/>
      </c>
      <c r="B169" s="19" t="str">
        <f>IFERROR(INDEX('Helper Data'!$A$2:$K$100000,'Helper Data'!J169,COLUMNS('Helper Data'!$A$2:C169)),"")</f>
        <v/>
      </c>
      <c r="C169" s="20" t="str">
        <f>IFERROR(INDEX('Helper Data'!$A$2:$K$100000,'Helper Data'!J169,COLUMNS('Helper Data'!$A$2:E169)),"")</f>
        <v/>
      </c>
      <c r="D169" s="20" t="str">
        <f>IFERROR(INDEX('Helper Data'!$A$2:$K$100000,'Helper Data'!J169,COLUMNS('Helper Data'!$A$2:B169)),"")</f>
        <v/>
      </c>
      <c r="T169" s="16"/>
      <c r="U169" s="16"/>
    </row>
    <row r="170" spans="1:21" ht="15" x14ac:dyDescent="0.25">
      <c r="A170" s="18" t="str">
        <f>IFERROR(INDEX('Helper Data'!$A$2:$K$100000,'Helper Data'!J170,COLUMNS('Helper Data'!$A$2:A170)),"")</f>
        <v/>
      </c>
      <c r="B170" s="19" t="str">
        <f>IFERROR(INDEX('Helper Data'!$A$2:$K$100000,'Helper Data'!J170,COLUMNS('Helper Data'!$A$2:C170)),"")</f>
        <v/>
      </c>
      <c r="C170" s="20" t="str">
        <f>IFERROR(INDEX('Helper Data'!$A$2:$K$100000,'Helper Data'!J170,COLUMNS('Helper Data'!$A$2:E170)),"")</f>
        <v/>
      </c>
      <c r="D170" s="20" t="str">
        <f>IFERROR(INDEX('Helper Data'!$A$2:$K$100000,'Helper Data'!J170,COLUMNS('Helper Data'!$A$2:B170)),"")</f>
        <v/>
      </c>
      <c r="T170" s="16"/>
      <c r="U170" s="16"/>
    </row>
    <row r="171" spans="1:21" ht="15" x14ac:dyDescent="0.25">
      <c r="A171" s="18" t="str">
        <f>IFERROR(INDEX('Helper Data'!$A$2:$K$100000,'Helper Data'!J171,COLUMNS('Helper Data'!$A$2:A171)),"")</f>
        <v/>
      </c>
      <c r="B171" s="19" t="str">
        <f>IFERROR(INDEX('Helper Data'!$A$2:$K$100000,'Helper Data'!J171,COLUMNS('Helper Data'!$A$2:C171)),"")</f>
        <v/>
      </c>
      <c r="C171" s="20" t="str">
        <f>IFERROR(INDEX('Helper Data'!$A$2:$K$100000,'Helper Data'!J171,COLUMNS('Helper Data'!$A$2:E171)),"")</f>
        <v/>
      </c>
      <c r="D171" s="20" t="str">
        <f>IFERROR(INDEX('Helper Data'!$A$2:$K$100000,'Helper Data'!J171,COLUMNS('Helper Data'!$A$2:B171)),"")</f>
        <v/>
      </c>
      <c r="T171" s="16"/>
      <c r="U171" s="16"/>
    </row>
    <row r="172" spans="1:21" ht="15" x14ac:dyDescent="0.25">
      <c r="A172" s="18" t="str">
        <f>IFERROR(INDEX('Helper Data'!$A$2:$K$100000,'Helper Data'!J172,COLUMNS('Helper Data'!$A$2:A172)),"")</f>
        <v/>
      </c>
      <c r="B172" s="19" t="str">
        <f>IFERROR(INDEX('Helper Data'!$A$2:$K$100000,'Helper Data'!J172,COLUMNS('Helper Data'!$A$2:C172)),"")</f>
        <v/>
      </c>
      <c r="C172" s="20" t="str">
        <f>IFERROR(INDEX('Helper Data'!$A$2:$K$100000,'Helper Data'!J172,COLUMNS('Helper Data'!$A$2:E172)),"")</f>
        <v/>
      </c>
      <c r="D172" s="20" t="str">
        <f>IFERROR(INDEX('Helper Data'!$A$2:$K$100000,'Helper Data'!J172,COLUMNS('Helper Data'!$A$2:B172)),"")</f>
        <v/>
      </c>
      <c r="T172" s="16"/>
      <c r="U172" s="16"/>
    </row>
    <row r="173" spans="1:21" ht="15" x14ac:dyDescent="0.25">
      <c r="A173" s="18" t="str">
        <f>IFERROR(INDEX('Helper Data'!$A$2:$K$100000,'Helper Data'!J173,COLUMNS('Helper Data'!$A$2:A173)),"")</f>
        <v/>
      </c>
      <c r="B173" s="19" t="str">
        <f>IFERROR(INDEX('Helper Data'!$A$2:$K$100000,'Helper Data'!J173,COLUMNS('Helper Data'!$A$2:C173)),"")</f>
        <v/>
      </c>
      <c r="C173" s="20" t="str">
        <f>IFERROR(INDEX('Helper Data'!$A$2:$K$100000,'Helper Data'!J173,COLUMNS('Helper Data'!$A$2:E173)),"")</f>
        <v/>
      </c>
      <c r="D173" s="20" t="str">
        <f>IFERROR(INDEX('Helper Data'!$A$2:$K$100000,'Helper Data'!J173,COLUMNS('Helper Data'!$A$2:B173)),"")</f>
        <v/>
      </c>
      <c r="T173" s="16"/>
      <c r="U173" s="16"/>
    </row>
    <row r="174" spans="1:21" ht="15" x14ac:dyDescent="0.25">
      <c r="A174" s="18" t="str">
        <f>IFERROR(INDEX('Helper Data'!$A$2:$K$100000,'Helper Data'!J174,COLUMNS('Helper Data'!$A$2:A174)),"")</f>
        <v/>
      </c>
      <c r="B174" s="19" t="str">
        <f>IFERROR(INDEX('Helper Data'!$A$2:$K$100000,'Helper Data'!J174,COLUMNS('Helper Data'!$A$2:C174)),"")</f>
        <v/>
      </c>
      <c r="C174" s="20" t="str">
        <f>IFERROR(INDEX('Helper Data'!$A$2:$K$100000,'Helper Data'!J174,COLUMNS('Helper Data'!$A$2:E174)),"")</f>
        <v/>
      </c>
      <c r="D174" s="20" t="str">
        <f>IFERROR(INDEX('Helper Data'!$A$2:$K$100000,'Helper Data'!J174,COLUMNS('Helper Data'!$A$2:B174)),"")</f>
        <v/>
      </c>
      <c r="T174" s="16"/>
      <c r="U174" s="16"/>
    </row>
    <row r="175" spans="1:21" ht="15" x14ac:dyDescent="0.25">
      <c r="A175" s="18" t="str">
        <f>IFERROR(INDEX('Helper Data'!$A$2:$K$100000,'Helper Data'!J175,COLUMNS('Helper Data'!$A$2:A175)),"")</f>
        <v/>
      </c>
      <c r="B175" s="19" t="str">
        <f>IFERROR(INDEX('Helper Data'!$A$2:$K$100000,'Helper Data'!J175,COLUMNS('Helper Data'!$A$2:C175)),"")</f>
        <v/>
      </c>
      <c r="C175" s="20" t="str">
        <f>IFERROR(INDEX('Helper Data'!$A$2:$K$100000,'Helper Data'!J175,COLUMNS('Helper Data'!$A$2:E175)),"")</f>
        <v/>
      </c>
      <c r="D175" s="20" t="str">
        <f>IFERROR(INDEX('Helper Data'!$A$2:$K$100000,'Helper Data'!J175,COLUMNS('Helper Data'!$A$2:B175)),"")</f>
        <v/>
      </c>
      <c r="T175" s="16"/>
      <c r="U175" s="16"/>
    </row>
    <row r="176" spans="1:21" ht="15" x14ac:dyDescent="0.25">
      <c r="A176" s="18" t="str">
        <f>IFERROR(INDEX('Helper Data'!$A$2:$K$100000,'Helper Data'!J176,COLUMNS('Helper Data'!$A$2:A176)),"")</f>
        <v/>
      </c>
      <c r="B176" s="19" t="str">
        <f>IFERROR(INDEX('Helper Data'!$A$2:$K$100000,'Helper Data'!J176,COLUMNS('Helper Data'!$A$2:C176)),"")</f>
        <v/>
      </c>
      <c r="C176" s="20" t="str">
        <f>IFERROR(INDEX('Helper Data'!$A$2:$K$100000,'Helper Data'!J176,COLUMNS('Helper Data'!$A$2:E176)),"")</f>
        <v/>
      </c>
      <c r="D176" s="20" t="str">
        <f>IFERROR(INDEX('Helper Data'!$A$2:$K$100000,'Helper Data'!J176,COLUMNS('Helper Data'!$A$2:B176)),"")</f>
        <v/>
      </c>
      <c r="T176" s="16"/>
      <c r="U176" s="16"/>
    </row>
    <row r="177" spans="1:21" ht="15" x14ac:dyDescent="0.25">
      <c r="A177" s="18" t="str">
        <f>IFERROR(INDEX('Helper Data'!$A$2:$K$100000,'Helper Data'!J177,COLUMNS('Helper Data'!$A$2:A177)),"")</f>
        <v/>
      </c>
      <c r="B177" s="19" t="str">
        <f>IFERROR(INDEX('Helper Data'!$A$2:$K$100000,'Helper Data'!J177,COLUMNS('Helper Data'!$A$2:C177)),"")</f>
        <v/>
      </c>
      <c r="C177" s="20" t="str">
        <f>IFERROR(INDEX('Helper Data'!$A$2:$K$100000,'Helper Data'!J177,COLUMNS('Helper Data'!$A$2:E177)),"")</f>
        <v/>
      </c>
      <c r="D177" s="20" t="str">
        <f>IFERROR(INDEX('Helper Data'!$A$2:$K$100000,'Helper Data'!J177,COLUMNS('Helper Data'!$A$2:B177)),"")</f>
        <v/>
      </c>
      <c r="T177" s="16"/>
      <c r="U177" s="16"/>
    </row>
    <row r="178" spans="1:21" ht="15" x14ac:dyDescent="0.25">
      <c r="A178" s="18" t="str">
        <f>IFERROR(INDEX('Helper Data'!$A$2:$K$100000,'Helper Data'!J178,COLUMNS('Helper Data'!$A$2:A178)),"")</f>
        <v/>
      </c>
      <c r="B178" s="19" t="str">
        <f>IFERROR(INDEX('Helper Data'!$A$2:$K$100000,'Helper Data'!J178,COLUMNS('Helper Data'!$A$2:C178)),"")</f>
        <v/>
      </c>
      <c r="C178" s="20" t="str">
        <f>IFERROR(INDEX('Helper Data'!$A$2:$K$100000,'Helper Data'!J178,COLUMNS('Helper Data'!$A$2:E178)),"")</f>
        <v/>
      </c>
      <c r="D178" s="20" t="str">
        <f>IFERROR(INDEX('Helper Data'!$A$2:$K$100000,'Helper Data'!J178,COLUMNS('Helper Data'!$A$2:B178)),"")</f>
        <v/>
      </c>
      <c r="T178" s="16"/>
      <c r="U178" s="16"/>
    </row>
    <row r="179" spans="1:21" ht="15" x14ac:dyDescent="0.25">
      <c r="A179" s="18" t="str">
        <f>IFERROR(INDEX('Helper Data'!$A$2:$K$100000,'Helper Data'!J179,COLUMNS('Helper Data'!$A$2:A179)),"")</f>
        <v/>
      </c>
      <c r="B179" s="19" t="str">
        <f>IFERROR(INDEX('Helper Data'!$A$2:$K$100000,'Helper Data'!J179,COLUMNS('Helper Data'!$A$2:C179)),"")</f>
        <v/>
      </c>
      <c r="C179" s="20" t="str">
        <f>IFERROR(INDEX('Helper Data'!$A$2:$K$100000,'Helper Data'!J179,COLUMNS('Helper Data'!$A$2:E179)),"")</f>
        <v/>
      </c>
      <c r="D179" s="20" t="str">
        <f>IFERROR(INDEX('Helper Data'!$A$2:$K$100000,'Helper Data'!J179,COLUMNS('Helper Data'!$A$2:B179)),"")</f>
        <v/>
      </c>
      <c r="T179" s="16"/>
      <c r="U179" s="16"/>
    </row>
    <row r="180" spans="1:21" ht="15" x14ac:dyDescent="0.25">
      <c r="A180" s="18" t="str">
        <f>IFERROR(INDEX('Helper Data'!$A$2:$K$100000,'Helper Data'!J180,COLUMNS('Helper Data'!$A$2:A180)),"")</f>
        <v/>
      </c>
      <c r="B180" s="19" t="str">
        <f>IFERROR(INDEX('Helper Data'!$A$2:$K$100000,'Helper Data'!J180,COLUMNS('Helper Data'!$A$2:C180)),"")</f>
        <v/>
      </c>
      <c r="C180" s="20" t="str">
        <f>IFERROR(INDEX('Helper Data'!$A$2:$K$100000,'Helper Data'!J180,COLUMNS('Helper Data'!$A$2:E180)),"")</f>
        <v/>
      </c>
      <c r="D180" s="20" t="str">
        <f>IFERROR(INDEX('Helper Data'!$A$2:$K$100000,'Helper Data'!J180,COLUMNS('Helper Data'!$A$2:B180)),"")</f>
        <v/>
      </c>
      <c r="T180" s="16"/>
      <c r="U180" s="16"/>
    </row>
    <row r="181" spans="1:21" ht="15" x14ac:dyDescent="0.25">
      <c r="A181" s="18" t="str">
        <f>IFERROR(INDEX('Helper Data'!$A$2:$K$100000,'Helper Data'!J181,COLUMNS('Helper Data'!$A$2:A181)),"")</f>
        <v/>
      </c>
      <c r="B181" s="19" t="str">
        <f>IFERROR(INDEX('Helper Data'!$A$2:$K$100000,'Helper Data'!J181,COLUMNS('Helper Data'!$A$2:C181)),"")</f>
        <v/>
      </c>
      <c r="C181" s="20" t="str">
        <f>IFERROR(INDEX('Helper Data'!$A$2:$K$100000,'Helper Data'!J181,COLUMNS('Helper Data'!$A$2:E181)),"")</f>
        <v/>
      </c>
      <c r="D181" s="20" t="str">
        <f>IFERROR(INDEX('Helper Data'!$A$2:$K$100000,'Helper Data'!J181,COLUMNS('Helper Data'!$A$2:B181)),"")</f>
        <v/>
      </c>
      <c r="T181" s="16"/>
      <c r="U181" s="16"/>
    </row>
    <row r="182" spans="1:21" ht="15" x14ac:dyDescent="0.25">
      <c r="A182" s="18" t="str">
        <f>IFERROR(INDEX('Helper Data'!$A$2:$K$100000,'Helper Data'!J182,COLUMNS('Helper Data'!$A$2:A182)),"")</f>
        <v/>
      </c>
      <c r="B182" s="19" t="str">
        <f>IFERROR(INDEX('Helper Data'!$A$2:$K$100000,'Helper Data'!J182,COLUMNS('Helper Data'!$A$2:C182)),"")</f>
        <v/>
      </c>
      <c r="C182" s="20" t="str">
        <f>IFERROR(INDEX('Helper Data'!$A$2:$K$100000,'Helper Data'!J182,COLUMNS('Helper Data'!$A$2:E182)),"")</f>
        <v/>
      </c>
      <c r="D182" s="20" t="str">
        <f>IFERROR(INDEX('Helper Data'!$A$2:$K$100000,'Helper Data'!J182,COLUMNS('Helper Data'!$A$2:B182)),"")</f>
        <v/>
      </c>
      <c r="T182" s="16"/>
      <c r="U182" s="16"/>
    </row>
    <row r="183" spans="1:21" ht="15" x14ac:dyDescent="0.25">
      <c r="A183" s="18" t="str">
        <f>IFERROR(INDEX('Helper Data'!$A$2:$K$100000,'Helper Data'!J183,COLUMNS('Helper Data'!$A$2:A183)),"")</f>
        <v/>
      </c>
      <c r="B183" s="19" t="str">
        <f>IFERROR(INDEX('Helper Data'!$A$2:$K$100000,'Helper Data'!J183,COLUMNS('Helper Data'!$A$2:C183)),"")</f>
        <v/>
      </c>
      <c r="C183" s="20" t="str">
        <f>IFERROR(INDEX('Helper Data'!$A$2:$K$100000,'Helper Data'!J183,COLUMNS('Helper Data'!$A$2:E183)),"")</f>
        <v/>
      </c>
      <c r="D183" s="20" t="str">
        <f>IFERROR(INDEX('Helper Data'!$A$2:$K$100000,'Helper Data'!J183,COLUMNS('Helper Data'!$A$2:B183)),"")</f>
        <v/>
      </c>
      <c r="T183" s="16"/>
      <c r="U183" s="16"/>
    </row>
    <row r="184" spans="1:21" ht="15" x14ac:dyDescent="0.25">
      <c r="A184" s="18" t="str">
        <f>IFERROR(INDEX('Helper Data'!$A$2:$K$100000,'Helper Data'!J184,COLUMNS('Helper Data'!$A$2:A184)),"")</f>
        <v/>
      </c>
      <c r="B184" s="19" t="str">
        <f>IFERROR(INDEX('Helper Data'!$A$2:$K$100000,'Helper Data'!J184,COLUMNS('Helper Data'!$A$2:C184)),"")</f>
        <v/>
      </c>
      <c r="C184" s="20" t="str">
        <f>IFERROR(INDEX('Helper Data'!$A$2:$K$100000,'Helper Data'!J184,COLUMNS('Helper Data'!$A$2:E184)),"")</f>
        <v/>
      </c>
      <c r="D184" s="20" t="str">
        <f>IFERROR(INDEX('Helper Data'!$A$2:$K$100000,'Helper Data'!J184,COLUMNS('Helper Data'!$A$2:B184)),"")</f>
        <v/>
      </c>
      <c r="T184" s="16"/>
      <c r="U184" s="16"/>
    </row>
    <row r="185" spans="1:21" ht="15" x14ac:dyDescent="0.25">
      <c r="A185" s="18" t="str">
        <f>IFERROR(INDEX('Helper Data'!$A$2:$K$100000,'Helper Data'!J185,COLUMNS('Helper Data'!$A$2:A185)),"")</f>
        <v/>
      </c>
      <c r="B185" s="19" t="str">
        <f>IFERROR(INDEX('Helper Data'!$A$2:$K$100000,'Helper Data'!J185,COLUMNS('Helper Data'!$A$2:C185)),"")</f>
        <v/>
      </c>
      <c r="C185" s="20" t="str">
        <f>IFERROR(INDEX('Helper Data'!$A$2:$K$100000,'Helper Data'!J185,COLUMNS('Helper Data'!$A$2:E185)),"")</f>
        <v/>
      </c>
      <c r="D185" s="20" t="str">
        <f>IFERROR(INDEX('Helper Data'!$A$2:$K$100000,'Helper Data'!J185,COLUMNS('Helper Data'!$A$2:B185)),"")</f>
        <v/>
      </c>
      <c r="T185" s="16"/>
      <c r="U185" s="16"/>
    </row>
    <row r="186" spans="1:21" ht="15" x14ac:dyDescent="0.25">
      <c r="A186" s="18" t="str">
        <f>IFERROR(INDEX('Helper Data'!$A$2:$K$100000,'Helper Data'!J186,COLUMNS('Helper Data'!$A$2:A186)),"")</f>
        <v/>
      </c>
      <c r="B186" s="19" t="str">
        <f>IFERROR(INDEX('Helper Data'!$A$2:$K$100000,'Helper Data'!J186,COLUMNS('Helper Data'!$A$2:C186)),"")</f>
        <v/>
      </c>
      <c r="C186" s="20" t="str">
        <f>IFERROR(INDEX('Helper Data'!$A$2:$K$100000,'Helper Data'!J186,COLUMNS('Helper Data'!$A$2:E186)),"")</f>
        <v/>
      </c>
      <c r="D186" s="20" t="str">
        <f>IFERROR(INDEX('Helper Data'!$A$2:$K$100000,'Helper Data'!J186,COLUMNS('Helper Data'!$A$2:B186)),"")</f>
        <v/>
      </c>
      <c r="T186" s="16"/>
      <c r="U186" s="16"/>
    </row>
    <row r="187" spans="1:21" ht="15" x14ac:dyDescent="0.25">
      <c r="A187" s="18" t="str">
        <f>IFERROR(INDEX('Helper Data'!$A$2:$K$100000,'Helper Data'!J187,COLUMNS('Helper Data'!$A$2:A187)),"")</f>
        <v/>
      </c>
      <c r="B187" s="19" t="str">
        <f>IFERROR(INDEX('Helper Data'!$A$2:$K$100000,'Helper Data'!J187,COLUMNS('Helper Data'!$A$2:C187)),"")</f>
        <v/>
      </c>
      <c r="C187" s="20" t="str">
        <f>IFERROR(INDEX('Helper Data'!$A$2:$K$100000,'Helper Data'!J187,COLUMNS('Helper Data'!$A$2:E187)),"")</f>
        <v/>
      </c>
      <c r="D187" s="20" t="str">
        <f>IFERROR(INDEX('Helper Data'!$A$2:$K$100000,'Helper Data'!J187,COLUMNS('Helper Data'!$A$2:B187)),"")</f>
        <v/>
      </c>
      <c r="T187" s="16"/>
      <c r="U187" s="16"/>
    </row>
    <row r="188" spans="1:21" ht="15" x14ac:dyDescent="0.25">
      <c r="A188" s="18" t="str">
        <f>IFERROR(INDEX('Helper Data'!$A$2:$K$100000,'Helper Data'!J188,COLUMNS('Helper Data'!$A$2:A188)),"")</f>
        <v/>
      </c>
      <c r="B188" s="19" t="str">
        <f>IFERROR(INDEX('Helper Data'!$A$2:$K$100000,'Helper Data'!J188,COLUMNS('Helper Data'!$A$2:C188)),"")</f>
        <v/>
      </c>
      <c r="C188" s="20" t="str">
        <f>IFERROR(INDEX('Helper Data'!$A$2:$K$100000,'Helper Data'!J188,COLUMNS('Helper Data'!$A$2:E188)),"")</f>
        <v/>
      </c>
      <c r="D188" s="20" t="str">
        <f>IFERROR(INDEX('Helper Data'!$A$2:$K$100000,'Helper Data'!J188,COLUMNS('Helper Data'!$A$2:B188)),"")</f>
        <v/>
      </c>
      <c r="T188" s="16"/>
      <c r="U188" s="16"/>
    </row>
    <row r="189" spans="1:21" ht="15" x14ac:dyDescent="0.25">
      <c r="A189" s="18" t="str">
        <f>IFERROR(INDEX('Helper Data'!$A$2:$K$100000,'Helper Data'!J189,COLUMNS('Helper Data'!$A$2:A189)),"")</f>
        <v/>
      </c>
      <c r="B189" s="19" t="str">
        <f>IFERROR(INDEX('Helper Data'!$A$2:$K$100000,'Helper Data'!J189,COLUMNS('Helper Data'!$A$2:C189)),"")</f>
        <v/>
      </c>
      <c r="C189" s="20" t="str">
        <f>IFERROR(INDEX('Helper Data'!$A$2:$K$100000,'Helper Data'!J189,COLUMNS('Helper Data'!$A$2:E189)),"")</f>
        <v/>
      </c>
      <c r="D189" s="20" t="str">
        <f>IFERROR(INDEX('Helper Data'!$A$2:$K$100000,'Helper Data'!J189,COLUMNS('Helper Data'!$A$2:B189)),"")</f>
        <v/>
      </c>
      <c r="T189" s="16"/>
      <c r="U189" s="16"/>
    </row>
    <row r="190" spans="1:21" ht="15" x14ac:dyDescent="0.25">
      <c r="A190" s="18" t="str">
        <f>IFERROR(INDEX('Helper Data'!$A$2:$K$100000,'Helper Data'!J190,COLUMNS('Helper Data'!$A$2:A190)),"")</f>
        <v/>
      </c>
      <c r="B190" s="19" t="str">
        <f>IFERROR(INDEX('Helper Data'!$A$2:$K$100000,'Helper Data'!J190,COLUMNS('Helper Data'!$A$2:C190)),"")</f>
        <v/>
      </c>
      <c r="C190" s="20" t="str">
        <f>IFERROR(INDEX('Helper Data'!$A$2:$K$100000,'Helper Data'!J190,COLUMNS('Helper Data'!$A$2:E190)),"")</f>
        <v/>
      </c>
      <c r="D190" s="20" t="str">
        <f>IFERROR(INDEX('Helper Data'!$A$2:$K$100000,'Helper Data'!J190,COLUMNS('Helper Data'!$A$2:B190)),"")</f>
        <v/>
      </c>
      <c r="T190" s="16"/>
      <c r="U190" s="16"/>
    </row>
    <row r="191" spans="1:21" ht="15" x14ac:dyDescent="0.25">
      <c r="A191" s="18" t="str">
        <f>IFERROR(INDEX('Helper Data'!$A$2:$K$100000,'Helper Data'!J191,COLUMNS('Helper Data'!$A$2:A191)),"")</f>
        <v/>
      </c>
      <c r="B191" s="19" t="str">
        <f>IFERROR(INDEX('Helper Data'!$A$2:$K$100000,'Helper Data'!J191,COLUMNS('Helper Data'!$A$2:C191)),"")</f>
        <v/>
      </c>
      <c r="C191" s="20" t="str">
        <f>IFERROR(INDEX('Helper Data'!$A$2:$K$100000,'Helper Data'!J191,COLUMNS('Helper Data'!$A$2:E191)),"")</f>
        <v/>
      </c>
      <c r="D191" s="20" t="str">
        <f>IFERROR(INDEX('Helper Data'!$A$2:$K$100000,'Helper Data'!J191,COLUMNS('Helper Data'!$A$2:B191)),"")</f>
        <v/>
      </c>
      <c r="T191" s="16"/>
      <c r="U191" s="16"/>
    </row>
    <row r="192" spans="1:21" ht="15" x14ac:dyDescent="0.25">
      <c r="A192" s="18" t="str">
        <f>IFERROR(INDEX('Helper Data'!$A$2:$K$100000,'Helper Data'!J192,COLUMNS('Helper Data'!$A$2:A192)),"")</f>
        <v/>
      </c>
      <c r="B192" s="19" t="str">
        <f>IFERROR(INDEX('Helper Data'!$A$2:$K$100000,'Helper Data'!J192,COLUMNS('Helper Data'!$A$2:C192)),"")</f>
        <v/>
      </c>
      <c r="C192" s="20" t="str">
        <f>IFERROR(INDEX('Helper Data'!$A$2:$K$100000,'Helper Data'!J192,COLUMNS('Helper Data'!$A$2:E192)),"")</f>
        <v/>
      </c>
      <c r="D192" s="20" t="str">
        <f>IFERROR(INDEX('Helper Data'!$A$2:$K$100000,'Helper Data'!J192,COLUMNS('Helper Data'!$A$2:B192)),"")</f>
        <v/>
      </c>
      <c r="T192" s="16"/>
      <c r="U192" s="16"/>
    </row>
    <row r="193" spans="1:21" ht="15" x14ac:dyDescent="0.25">
      <c r="A193" s="18" t="str">
        <f>IFERROR(INDEX('Helper Data'!$A$2:$K$100000,'Helper Data'!J193,COLUMNS('Helper Data'!$A$2:A193)),"")</f>
        <v/>
      </c>
      <c r="B193" s="19" t="str">
        <f>IFERROR(INDEX('Helper Data'!$A$2:$K$100000,'Helper Data'!J193,COLUMNS('Helper Data'!$A$2:C193)),"")</f>
        <v/>
      </c>
      <c r="C193" s="20" t="str">
        <f>IFERROR(INDEX('Helper Data'!$A$2:$K$100000,'Helper Data'!J193,COLUMNS('Helper Data'!$A$2:E193)),"")</f>
        <v/>
      </c>
      <c r="D193" s="20" t="str">
        <f>IFERROR(INDEX('Helper Data'!$A$2:$K$100000,'Helper Data'!J193,COLUMNS('Helper Data'!$A$2:B193)),"")</f>
        <v/>
      </c>
      <c r="T193" s="16"/>
      <c r="U193" s="16"/>
    </row>
    <row r="194" spans="1:21" ht="15" x14ac:dyDescent="0.25">
      <c r="A194" s="18" t="str">
        <f>IFERROR(INDEX('Helper Data'!$A$2:$K$100000,'Helper Data'!J194,COLUMNS('Helper Data'!$A$2:A194)),"")</f>
        <v/>
      </c>
      <c r="B194" s="19" t="str">
        <f>IFERROR(INDEX('Helper Data'!$A$2:$K$100000,'Helper Data'!J194,COLUMNS('Helper Data'!$A$2:C194)),"")</f>
        <v/>
      </c>
      <c r="C194" s="20" t="str">
        <f>IFERROR(INDEX('Helper Data'!$A$2:$K$100000,'Helper Data'!J194,COLUMNS('Helper Data'!$A$2:E194)),"")</f>
        <v/>
      </c>
      <c r="D194" s="20" t="str">
        <f>IFERROR(INDEX('Helper Data'!$A$2:$K$100000,'Helper Data'!J194,COLUMNS('Helper Data'!$A$2:B194)),"")</f>
        <v/>
      </c>
      <c r="T194" s="16"/>
      <c r="U194" s="16"/>
    </row>
    <row r="195" spans="1:21" ht="15" x14ac:dyDescent="0.25">
      <c r="A195" s="18" t="str">
        <f>IFERROR(INDEX('Helper Data'!$A$2:$K$100000,'Helper Data'!J195,COLUMNS('Helper Data'!$A$2:A195)),"")</f>
        <v/>
      </c>
      <c r="B195" s="19" t="str">
        <f>IFERROR(INDEX('Helper Data'!$A$2:$K$100000,'Helper Data'!J195,COLUMNS('Helper Data'!$A$2:C195)),"")</f>
        <v/>
      </c>
      <c r="C195" s="20" t="str">
        <f>IFERROR(INDEX('Helper Data'!$A$2:$K$100000,'Helper Data'!J195,COLUMNS('Helper Data'!$A$2:E195)),"")</f>
        <v/>
      </c>
      <c r="D195" s="20" t="str">
        <f>IFERROR(INDEX('Helper Data'!$A$2:$K$100000,'Helper Data'!J195,COLUMNS('Helper Data'!$A$2:B195)),"")</f>
        <v/>
      </c>
      <c r="T195" s="16"/>
      <c r="U195" s="16"/>
    </row>
    <row r="196" spans="1:21" ht="15" x14ac:dyDescent="0.25">
      <c r="A196" s="18" t="str">
        <f>IFERROR(INDEX('Helper Data'!$A$2:$K$100000,'Helper Data'!J196,COLUMNS('Helper Data'!$A$2:A196)),"")</f>
        <v/>
      </c>
      <c r="B196" s="19" t="str">
        <f>IFERROR(INDEX('Helper Data'!$A$2:$K$100000,'Helper Data'!J196,COLUMNS('Helper Data'!$A$2:C196)),"")</f>
        <v/>
      </c>
      <c r="C196" s="20" t="str">
        <f>IFERROR(INDEX('Helper Data'!$A$2:$K$100000,'Helper Data'!J196,COLUMNS('Helper Data'!$A$2:E196)),"")</f>
        <v/>
      </c>
      <c r="D196" s="20" t="str">
        <f>IFERROR(INDEX('Helper Data'!$A$2:$K$100000,'Helper Data'!J196,COLUMNS('Helper Data'!$A$2:B196)),"")</f>
        <v/>
      </c>
      <c r="T196" s="16"/>
      <c r="U196" s="16"/>
    </row>
    <row r="197" spans="1:21" ht="15" x14ac:dyDescent="0.25">
      <c r="A197" s="18" t="str">
        <f>IFERROR(INDEX('Helper Data'!$A$2:$K$100000,'Helper Data'!J197,COLUMNS('Helper Data'!$A$2:A197)),"")</f>
        <v/>
      </c>
      <c r="B197" s="19" t="str">
        <f>IFERROR(INDEX('Helper Data'!$A$2:$K$100000,'Helper Data'!J197,COLUMNS('Helper Data'!$A$2:C197)),"")</f>
        <v/>
      </c>
      <c r="C197" s="20" t="str">
        <f>IFERROR(INDEX('Helper Data'!$A$2:$K$100000,'Helper Data'!J197,COLUMNS('Helper Data'!$A$2:E197)),"")</f>
        <v/>
      </c>
      <c r="D197" s="20" t="str">
        <f>IFERROR(INDEX('Helper Data'!$A$2:$K$100000,'Helper Data'!J197,COLUMNS('Helper Data'!$A$2:B197)),"")</f>
        <v/>
      </c>
      <c r="T197" s="16"/>
      <c r="U197" s="16"/>
    </row>
    <row r="198" spans="1:21" ht="15" x14ac:dyDescent="0.25">
      <c r="A198" s="18" t="str">
        <f>IFERROR(INDEX('Helper Data'!$A$2:$K$100000,'Helper Data'!J198,COLUMNS('Helper Data'!$A$2:A198)),"")</f>
        <v/>
      </c>
      <c r="B198" s="19" t="str">
        <f>IFERROR(INDEX('Helper Data'!$A$2:$K$100000,'Helper Data'!J198,COLUMNS('Helper Data'!$A$2:C198)),"")</f>
        <v/>
      </c>
      <c r="C198" s="20" t="str">
        <f>IFERROR(INDEX('Helper Data'!$A$2:$K$100000,'Helper Data'!J198,COLUMNS('Helper Data'!$A$2:E198)),"")</f>
        <v/>
      </c>
      <c r="D198" s="20" t="str">
        <f>IFERROR(INDEX('Helper Data'!$A$2:$K$100000,'Helper Data'!J198,COLUMNS('Helper Data'!$A$2:B198)),"")</f>
        <v/>
      </c>
      <c r="T198" s="16"/>
      <c r="U198" s="16"/>
    </row>
    <row r="199" spans="1:21" ht="15" x14ac:dyDescent="0.25">
      <c r="A199" s="18" t="str">
        <f>IFERROR(INDEX('Helper Data'!$A$2:$K$100000,'Helper Data'!J199,COLUMNS('Helper Data'!$A$2:A199)),"")</f>
        <v/>
      </c>
      <c r="B199" s="19" t="str">
        <f>IFERROR(INDEX('Helper Data'!$A$2:$K$100000,'Helper Data'!J199,COLUMNS('Helper Data'!$A$2:C199)),"")</f>
        <v/>
      </c>
      <c r="C199" s="20" t="str">
        <f>IFERROR(INDEX('Helper Data'!$A$2:$K$100000,'Helper Data'!J199,COLUMNS('Helper Data'!$A$2:E199)),"")</f>
        <v/>
      </c>
      <c r="D199" s="20" t="str">
        <f>IFERROR(INDEX('Helper Data'!$A$2:$K$100000,'Helper Data'!J199,COLUMNS('Helper Data'!$A$2:B199)),"")</f>
        <v/>
      </c>
      <c r="T199" s="16"/>
      <c r="U199" s="16"/>
    </row>
    <row r="200" spans="1:21" ht="15" x14ac:dyDescent="0.25">
      <c r="A200" s="18" t="str">
        <f>IFERROR(INDEX('Helper Data'!$A$2:$K$100000,'Helper Data'!J200,COLUMNS('Helper Data'!$A$2:A200)),"")</f>
        <v/>
      </c>
      <c r="B200" s="19" t="str">
        <f>IFERROR(INDEX('Helper Data'!$A$2:$K$100000,'Helper Data'!J200,COLUMNS('Helper Data'!$A$2:C200)),"")</f>
        <v/>
      </c>
      <c r="C200" s="20" t="str">
        <f>IFERROR(INDEX('Helper Data'!$A$2:$K$100000,'Helper Data'!J200,COLUMNS('Helper Data'!$A$2:E200)),"")</f>
        <v/>
      </c>
      <c r="D200" s="20" t="str">
        <f>IFERROR(INDEX('Helper Data'!$A$2:$K$100000,'Helper Data'!J200,COLUMNS('Helper Data'!$A$2:B200)),"")</f>
        <v/>
      </c>
      <c r="T200" s="16"/>
      <c r="U200" s="16"/>
    </row>
    <row r="201" spans="1:21" ht="15" x14ac:dyDescent="0.25">
      <c r="A201" s="18" t="str">
        <f>IFERROR(INDEX('Helper Data'!$A$2:$K$100000,'Helper Data'!J201,COLUMNS('Helper Data'!$A$2:A201)),"")</f>
        <v/>
      </c>
      <c r="B201" s="19" t="str">
        <f>IFERROR(INDEX('Helper Data'!$A$2:$K$100000,'Helper Data'!J201,COLUMNS('Helper Data'!$A$2:C201)),"")</f>
        <v/>
      </c>
      <c r="C201" s="20" t="str">
        <f>IFERROR(INDEX('Helper Data'!$A$2:$K$100000,'Helper Data'!J201,COLUMNS('Helper Data'!$A$2:E201)),"")</f>
        <v/>
      </c>
      <c r="D201" s="20" t="str">
        <f>IFERROR(INDEX('Helper Data'!$A$2:$K$100000,'Helper Data'!J201,COLUMNS('Helper Data'!$A$2:B201)),"")</f>
        <v/>
      </c>
      <c r="T201" s="16"/>
      <c r="U201" s="16"/>
    </row>
    <row r="202" spans="1:21" ht="15" x14ac:dyDescent="0.25">
      <c r="A202" s="18" t="str">
        <f>IFERROR(INDEX('Helper Data'!$A$2:$K$100000,'Helper Data'!J202,COLUMNS('Helper Data'!$A$2:A202)),"")</f>
        <v/>
      </c>
      <c r="B202" s="19" t="str">
        <f>IFERROR(INDEX('Helper Data'!$A$2:$K$100000,'Helper Data'!J202,COLUMNS('Helper Data'!$A$2:C202)),"")</f>
        <v/>
      </c>
      <c r="C202" s="20" t="str">
        <f>IFERROR(INDEX('Helper Data'!$A$2:$K$100000,'Helper Data'!J202,COLUMNS('Helper Data'!$A$2:E202)),"")</f>
        <v/>
      </c>
      <c r="D202" s="20" t="str">
        <f>IFERROR(INDEX('Helper Data'!$A$2:$K$100000,'Helper Data'!J202,COLUMNS('Helper Data'!$A$2:B202)),"")</f>
        <v/>
      </c>
      <c r="T202" s="16"/>
      <c r="U202" s="16"/>
    </row>
    <row r="203" spans="1:21" ht="15" x14ac:dyDescent="0.25">
      <c r="A203" s="18" t="str">
        <f>IFERROR(INDEX('Helper Data'!$A$2:$K$100000,'Helper Data'!J203,COLUMNS('Helper Data'!$A$2:A203)),"")</f>
        <v/>
      </c>
      <c r="B203" s="19" t="str">
        <f>IFERROR(INDEX('Helper Data'!$A$2:$K$100000,'Helper Data'!J203,COLUMNS('Helper Data'!$A$2:C203)),"")</f>
        <v/>
      </c>
      <c r="C203" s="20" t="str">
        <f>IFERROR(INDEX('Helper Data'!$A$2:$K$100000,'Helper Data'!J203,COLUMNS('Helper Data'!$A$2:E203)),"")</f>
        <v/>
      </c>
      <c r="D203" s="20" t="str">
        <f>IFERROR(INDEX('Helper Data'!$A$2:$K$100000,'Helper Data'!J203,COLUMNS('Helper Data'!$A$2:B203)),"")</f>
        <v/>
      </c>
      <c r="T203" s="16"/>
      <c r="U203" s="16"/>
    </row>
    <row r="204" spans="1:21" ht="15" x14ac:dyDescent="0.25">
      <c r="A204" s="18" t="str">
        <f>IFERROR(INDEX('Helper Data'!$A$2:$K$100000,'Helper Data'!J204,COLUMNS('Helper Data'!$A$2:A204)),"")</f>
        <v/>
      </c>
      <c r="B204" s="19" t="str">
        <f>IFERROR(INDEX('Helper Data'!$A$2:$K$100000,'Helper Data'!J204,COLUMNS('Helper Data'!$A$2:C204)),"")</f>
        <v/>
      </c>
      <c r="C204" s="20" t="str">
        <f>IFERROR(INDEX('Helper Data'!$A$2:$K$100000,'Helper Data'!J204,COLUMNS('Helper Data'!$A$2:E204)),"")</f>
        <v/>
      </c>
      <c r="D204" s="20" t="str">
        <f>IFERROR(INDEX('Helper Data'!$A$2:$K$100000,'Helper Data'!J204,COLUMNS('Helper Data'!$A$2:B204)),"")</f>
        <v/>
      </c>
      <c r="T204" s="16"/>
      <c r="U204" s="16"/>
    </row>
    <row r="205" spans="1:21" ht="15" x14ac:dyDescent="0.25">
      <c r="A205" s="18" t="str">
        <f>IFERROR(INDEX('Helper Data'!$A$2:$K$100000,'Helper Data'!J205,COLUMNS('Helper Data'!$A$2:A205)),"")</f>
        <v/>
      </c>
      <c r="B205" s="19" t="str">
        <f>IFERROR(INDEX('Helper Data'!$A$2:$K$100000,'Helper Data'!J205,COLUMNS('Helper Data'!$A$2:C205)),"")</f>
        <v/>
      </c>
      <c r="C205" s="20" t="str">
        <f>IFERROR(INDEX('Helper Data'!$A$2:$K$100000,'Helper Data'!J205,COLUMNS('Helper Data'!$A$2:E205)),"")</f>
        <v/>
      </c>
      <c r="D205" s="20" t="str">
        <f>IFERROR(INDEX('Helper Data'!$A$2:$K$100000,'Helper Data'!J205,COLUMNS('Helper Data'!$A$2:B205)),"")</f>
        <v/>
      </c>
      <c r="T205" s="16"/>
      <c r="U205" s="16"/>
    </row>
    <row r="206" spans="1:21" ht="15" x14ac:dyDescent="0.25">
      <c r="A206" s="18" t="str">
        <f>IFERROR(INDEX('Helper Data'!$A$2:$K$100000,'Helper Data'!J206,COLUMNS('Helper Data'!$A$2:A206)),"")</f>
        <v/>
      </c>
      <c r="B206" s="19" t="str">
        <f>IFERROR(INDEX('Helper Data'!$A$2:$K$100000,'Helper Data'!J206,COLUMNS('Helper Data'!$A$2:C206)),"")</f>
        <v/>
      </c>
      <c r="C206" s="20" t="str">
        <f>IFERROR(INDEX('Helper Data'!$A$2:$K$100000,'Helper Data'!J206,COLUMNS('Helper Data'!$A$2:E206)),"")</f>
        <v/>
      </c>
      <c r="D206" s="20" t="str">
        <f>IFERROR(INDEX('Helper Data'!$A$2:$K$100000,'Helper Data'!J206,COLUMNS('Helper Data'!$A$2:B206)),"")</f>
        <v/>
      </c>
      <c r="T206" s="16"/>
      <c r="U206" s="16"/>
    </row>
    <row r="207" spans="1:21" ht="15" x14ac:dyDescent="0.25">
      <c r="A207" s="18" t="str">
        <f>IFERROR(INDEX('Helper Data'!$A$2:$K$100000,'Helper Data'!J207,COLUMNS('Helper Data'!$A$2:A207)),"")</f>
        <v/>
      </c>
      <c r="B207" s="19" t="str">
        <f>IFERROR(INDEX('Helper Data'!$A$2:$K$100000,'Helper Data'!J207,COLUMNS('Helper Data'!$A$2:C207)),"")</f>
        <v/>
      </c>
      <c r="C207" s="20" t="str">
        <f>IFERROR(INDEX('Helper Data'!$A$2:$K$100000,'Helper Data'!J207,COLUMNS('Helper Data'!$A$2:E207)),"")</f>
        <v/>
      </c>
      <c r="D207" s="20" t="str">
        <f>IFERROR(INDEX('Helper Data'!$A$2:$K$100000,'Helper Data'!J207,COLUMNS('Helper Data'!$A$2:B207)),"")</f>
        <v/>
      </c>
      <c r="T207" s="16"/>
      <c r="U207" s="16"/>
    </row>
    <row r="208" spans="1:21" ht="15" x14ac:dyDescent="0.25">
      <c r="A208" s="18" t="str">
        <f>IFERROR(INDEX('Helper Data'!$A$2:$K$100000,'Helper Data'!J208,COLUMNS('Helper Data'!$A$2:A208)),"")</f>
        <v/>
      </c>
      <c r="B208" s="19" t="str">
        <f>IFERROR(INDEX('Helper Data'!$A$2:$K$100000,'Helper Data'!J208,COLUMNS('Helper Data'!$A$2:C208)),"")</f>
        <v/>
      </c>
      <c r="C208" s="20" t="str">
        <f>IFERROR(INDEX('Helper Data'!$A$2:$K$100000,'Helper Data'!J208,COLUMNS('Helper Data'!$A$2:E208)),"")</f>
        <v/>
      </c>
      <c r="D208" s="20" t="str">
        <f>IFERROR(INDEX('Helper Data'!$A$2:$K$100000,'Helper Data'!J208,COLUMNS('Helper Data'!$A$2:B208)),"")</f>
        <v/>
      </c>
      <c r="T208" s="16"/>
      <c r="U208" s="16"/>
    </row>
    <row r="209" spans="1:21" ht="15" x14ac:dyDescent="0.25">
      <c r="A209" s="18" t="str">
        <f>IFERROR(INDEX('Helper Data'!$A$2:$K$100000,'Helper Data'!J209,COLUMNS('Helper Data'!$A$2:A209)),"")</f>
        <v/>
      </c>
      <c r="B209" s="19" t="str">
        <f>IFERROR(INDEX('Helper Data'!$A$2:$K$100000,'Helper Data'!J209,COLUMNS('Helper Data'!$A$2:C209)),"")</f>
        <v/>
      </c>
      <c r="C209" s="20" t="str">
        <f>IFERROR(INDEX('Helper Data'!$A$2:$K$100000,'Helper Data'!J209,COLUMNS('Helper Data'!$A$2:E209)),"")</f>
        <v/>
      </c>
      <c r="D209" s="20" t="str">
        <f>IFERROR(INDEX('Helper Data'!$A$2:$K$100000,'Helper Data'!J209,COLUMNS('Helper Data'!$A$2:B209)),"")</f>
        <v/>
      </c>
      <c r="T209" s="16"/>
      <c r="U209" s="16"/>
    </row>
    <row r="210" spans="1:21" ht="15" x14ac:dyDescent="0.25">
      <c r="A210" s="18" t="str">
        <f>IFERROR(INDEX('Helper Data'!$A$2:$K$100000,'Helper Data'!J210,COLUMNS('Helper Data'!$A$2:A210)),"")</f>
        <v/>
      </c>
      <c r="B210" s="19" t="str">
        <f>IFERROR(INDEX('Helper Data'!$A$2:$K$100000,'Helper Data'!J210,COLUMNS('Helper Data'!$A$2:C210)),"")</f>
        <v/>
      </c>
      <c r="C210" s="20" t="str">
        <f>IFERROR(INDEX('Helper Data'!$A$2:$K$100000,'Helper Data'!J210,COLUMNS('Helper Data'!$A$2:E210)),"")</f>
        <v/>
      </c>
      <c r="D210" s="20" t="str">
        <f>IFERROR(INDEX('Helper Data'!$A$2:$K$100000,'Helper Data'!J210,COLUMNS('Helper Data'!$A$2:B210)),"")</f>
        <v/>
      </c>
      <c r="T210" s="16"/>
      <c r="U210" s="16"/>
    </row>
    <row r="211" spans="1:21" ht="15" x14ac:dyDescent="0.25">
      <c r="A211" s="18" t="str">
        <f>IFERROR(INDEX('Helper Data'!$A$2:$K$100000,'Helper Data'!J211,COLUMNS('Helper Data'!$A$2:A211)),"")</f>
        <v/>
      </c>
      <c r="B211" s="19" t="str">
        <f>IFERROR(INDEX('Helper Data'!$A$2:$K$100000,'Helper Data'!J211,COLUMNS('Helper Data'!$A$2:C211)),"")</f>
        <v/>
      </c>
      <c r="C211" s="20" t="str">
        <f>IFERROR(INDEX('Helper Data'!$A$2:$K$100000,'Helper Data'!J211,COLUMNS('Helper Data'!$A$2:E211)),"")</f>
        <v/>
      </c>
      <c r="D211" s="20" t="str">
        <f>IFERROR(INDEX('Helper Data'!$A$2:$K$100000,'Helper Data'!J211,COLUMNS('Helper Data'!$A$2:B211)),"")</f>
        <v/>
      </c>
      <c r="T211" s="16"/>
      <c r="U211" s="16"/>
    </row>
    <row r="212" spans="1:21" ht="15" x14ac:dyDescent="0.25">
      <c r="A212" s="18" t="str">
        <f>IFERROR(INDEX('Helper Data'!$A$2:$K$100000,'Helper Data'!J212,COLUMNS('Helper Data'!$A$2:A212)),"")</f>
        <v/>
      </c>
      <c r="B212" s="19" t="str">
        <f>IFERROR(INDEX('Helper Data'!$A$2:$K$100000,'Helper Data'!J212,COLUMNS('Helper Data'!$A$2:C212)),"")</f>
        <v/>
      </c>
      <c r="C212" s="20" t="str">
        <f>IFERROR(INDEX('Helper Data'!$A$2:$K$100000,'Helper Data'!J212,COLUMNS('Helper Data'!$A$2:E212)),"")</f>
        <v/>
      </c>
      <c r="D212" s="20" t="str">
        <f>IFERROR(INDEX('Helper Data'!$A$2:$K$100000,'Helper Data'!J212,COLUMNS('Helper Data'!$A$2:B212)),"")</f>
        <v/>
      </c>
      <c r="T212" s="16"/>
      <c r="U212" s="16"/>
    </row>
    <row r="213" spans="1:21" ht="15" x14ac:dyDescent="0.25">
      <c r="A213" s="18" t="str">
        <f>IFERROR(INDEX('Helper Data'!$A$2:$K$100000,'Helper Data'!J213,COLUMNS('Helper Data'!$A$2:A213)),"")</f>
        <v/>
      </c>
      <c r="B213" s="19" t="str">
        <f>IFERROR(INDEX('Helper Data'!$A$2:$K$100000,'Helper Data'!J213,COLUMNS('Helper Data'!$A$2:C213)),"")</f>
        <v/>
      </c>
      <c r="C213" s="20" t="str">
        <f>IFERROR(INDEX('Helper Data'!$A$2:$K$100000,'Helper Data'!J213,COLUMNS('Helper Data'!$A$2:E213)),"")</f>
        <v/>
      </c>
      <c r="D213" s="20" t="str">
        <f>IFERROR(INDEX('Helper Data'!$A$2:$K$100000,'Helper Data'!J213,COLUMNS('Helper Data'!$A$2:B213)),"")</f>
        <v/>
      </c>
      <c r="T213" s="16"/>
      <c r="U213" s="16"/>
    </row>
    <row r="214" spans="1:21" ht="15" x14ac:dyDescent="0.25">
      <c r="A214" s="18" t="str">
        <f>IFERROR(INDEX('Helper Data'!$A$2:$K$100000,'Helper Data'!J214,COLUMNS('Helper Data'!$A$2:A214)),"")</f>
        <v/>
      </c>
      <c r="B214" s="19" t="str">
        <f>IFERROR(INDEX('Helper Data'!$A$2:$K$100000,'Helper Data'!J214,COLUMNS('Helper Data'!$A$2:C214)),"")</f>
        <v/>
      </c>
      <c r="C214" s="20" t="str">
        <f>IFERROR(INDEX('Helper Data'!$A$2:$K$100000,'Helper Data'!J214,COLUMNS('Helper Data'!$A$2:E214)),"")</f>
        <v/>
      </c>
      <c r="D214" s="20" t="str">
        <f>IFERROR(INDEX('Helper Data'!$A$2:$K$100000,'Helper Data'!J214,COLUMNS('Helper Data'!$A$2:B214)),"")</f>
        <v/>
      </c>
      <c r="T214" s="16"/>
      <c r="U214" s="16"/>
    </row>
    <row r="215" spans="1:21" ht="15" x14ac:dyDescent="0.25">
      <c r="A215" s="18" t="str">
        <f>IFERROR(INDEX('Helper Data'!$A$2:$K$100000,'Helper Data'!J215,COLUMNS('Helper Data'!$A$2:A215)),"")</f>
        <v/>
      </c>
      <c r="B215" s="19" t="str">
        <f>IFERROR(INDEX('Helper Data'!$A$2:$K$100000,'Helper Data'!J215,COLUMNS('Helper Data'!$A$2:C215)),"")</f>
        <v/>
      </c>
      <c r="C215" s="20" t="str">
        <f>IFERROR(INDEX('Helper Data'!$A$2:$K$100000,'Helper Data'!J215,COLUMNS('Helper Data'!$A$2:E215)),"")</f>
        <v/>
      </c>
      <c r="D215" s="20" t="str">
        <f>IFERROR(INDEX('Helper Data'!$A$2:$K$100000,'Helper Data'!J215,COLUMNS('Helper Data'!$A$2:B215)),"")</f>
        <v/>
      </c>
      <c r="T215" s="16"/>
      <c r="U215" s="16"/>
    </row>
    <row r="216" spans="1:21" ht="15" x14ac:dyDescent="0.25">
      <c r="A216" s="18" t="str">
        <f>IFERROR(INDEX('Helper Data'!$A$2:$K$100000,'Helper Data'!J216,COLUMNS('Helper Data'!$A$2:A216)),"")</f>
        <v/>
      </c>
      <c r="B216" s="19" t="str">
        <f>IFERROR(INDEX('Helper Data'!$A$2:$K$100000,'Helper Data'!J216,COLUMNS('Helper Data'!$A$2:C216)),"")</f>
        <v/>
      </c>
      <c r="C216" s="20" t="str">
        <f>IFERROR(INDEX('Helper Data'!$A$2:$K$100000,'Helper Data'!J216,COLUMNS('Helper Data'!$A$2:E216)),"")</f>
        <v/>
      </c>
      <c r="D216" s="20" t="str">
        <f>IFERROR(INDEX('Helper Data'!$A$2:$K$100000,'Helper Data'!J216,COLUMNS('Helper Data'!$A$2:B216)),"")</f>
        <v/>
      </c>
      <c r="T216" s="16"/>
      <c r="U216" s="16"/>
    </row>
    <row r="217" spans="1:21" ht="15" x14ac:dyDescent="0.25">
      <c r="A217" s="18" t="str">
        <f>IFERROR(INDEX('Helper Data'!$A$2:$K$100000,'Helper Data'!J217,COLUMNS('Helper Data'!$A$2:A217)),"")</f>
        <v/>
      </c>
      <c r="B217" s="19" t="str">
        <f>IFERROR(INDEX('Helper Data'!$A$2:$K$100000,'Helper Data'!J217,COLUMNS('Helper Data'!$A$2:C217)),"")</f>
        <v/>
      </c>
      <c r="C217" s="20" t="str">
        <f>IFERROR(INDEX('Helper Data'!$A$2:$K$100000,'Helper Data'!J217,COLUMNS('Helper Data'!$A$2:E217)),"")</f>
        <v/>
      </c>
      <c r="D217" s="20" t="str">
        <f>IFERROR(INDEX('Helper Data'!$A$2:$K$100000,'Helper Data'!J217,COLUMNS('Helper Data'!$A$2:B217)),"")</f>
        <v/>
      </c>
      <c r="T217" s="16"/>
      <c r="U217" s="16"/>
    </row>
    <row r="218" spans="1:21" ht="15" x14ac:dyDescent="0.25">
      <c r="A218" s="18" t="str">
        <f>IFERROR(INDEX('Helper Data'!$A$2:$K$100000,'Helper Data'!J218,COLUMNS('Helper Data'!$A$2:A218)),"")</f>
        <v/>
      </c>
      <c r="B218" s="19" t="str">
        <f>IFERROR(INDEX('Helper Data'!$A$2:$K$100000,'Helper Data'!J218,COLUMNS('Helper Data'!$A$2:C218)),"")</f>
        <v/>
      </c>
      <c r="C218" s="20" t="str">
        <f>IFERROR(INDEX('Helper Data'!$A$2:$K$100000,'Helper Data'!J218,COLUMNS('Helper Data'!$A$2:E218)),"")</f>
        <v/>
      </c>
      <c r="D218" s="20" t="str">
        <f>IFERROR(INDEX('Helper Data'!$A$2:$K$100000,'Helper Data'!J218,COLUMNS('Helper Data'!$A$2:B218)),"")</f>
        <v/>
      </c>
      <c r="T218" s="16"/>
      <c r="U218" s="16"/>
    </row>
    <row r="219" spans="1:21" ht="15" x14ac:dyDescent="0.25">
      <c r="A219" s="18" t="str">
        <f>IFERROR(INDEX('Helper Data'!$A$2:$K$100000,'Helper Data'!J219,COLUMNS('Helper Data'!$A$2:A219)),"")</f>
        <v/>
      </c>
      <c r="B219" s="19" t="str">
        <f>IFERROR(INDEX('Helper Data'!$A$2:$K$100000,'Helper Data'!J219,COLUMNS('Helper Data'!$A$2:C219)),"")</f>
        <v/>
      </c>
      <c r="C219" s="20" t="str">
        <f>IFERROR(INDEX('Helper Data'!$A$2:$K$100000,'Helper Data'!J219,COLUMNS('Helper Data'!$A$2:E219)),"")</f>
        <v/>
      </c>
      <c r="D219" s="20" t="str">
        <f>IFERROR(INDEX('Helper Data'!$A$2:$K$100000,'Helper Data'!J219,COLUMNS('Helper Data'!$A$2:B219)),"")</f>
        <v/>
      </c>
      <c r="T219" s="16"/>
      <c r="U219" s="16"/>
    </row>
    <row r="220" spans="1:21" ht="15" x14ac:dyDescent="0.25">
      <c r="A220" s="18" t="str">
        <f>IFERROR(INDEX('Helper Data'!$A$2:$K$100000,'Helper Data'!J220,COLUMNS('Helper Data'!$A$2:A220)),"")</f>
        <v/>
      </c>
      <c r="B220" s="19" t="str">
        <f>IFERROR(INDEX('Helper Data'!$A$2:$K$100000,'Helper Data'!J220,COLUMNS('Helper Data'!$A$2:C220)),"")</f>
        <v/>
      </c>
      <c r="C220" s="20" t="str">
        <f>IFERROR(INDEX('Helper Data'!$A$2:$K$100000,'Helper Data'!J220,COLUMNS('Helper Data'!$A$2:E220)),"")</f>
        <v/>
      </c>
      <c r="D220" s="20" t="str">
        <f>IFERROR(INDEX('Helper Data'!$A$2:$K$100000,'Helper Data'!J220,COLUMNS('Helper Data'!$A$2:B220)),"")</f>
        <v/>
      </c>
      <c r="T220" s="16"/>
      <c r="U220" s="16"/>
    </row>
    <row r="221" spans="1:21" ht="15" x14ac:dyDescent="0.25">
      <c r="A221" s="18" t="str">
        <f>IFERROR(INDEX('Helper Data'!$A$2:$K$100000,'Helper Data'!J221,COLUMNS('Helper Data'!$A$2:A221)),"")</f>
        <v/>
      </c>
      <c r="B221" s="19" t="str">
        <f>IFERROR(INDEX('Helper Data'!$A$2:$K$100000,'Helper Data'!J221,COLUMNS('Helper Data'!$A$2:C221)),"")</f>
        <v/>
      </c>
      <c r="C221" s="20" t="str">
        <f>IFERROR(INDEX('Helper Data'!$A$2:$K$100000,'Helper Data'!J221,COLUMNS('Helper Data'!$A$2:E221)),"")</f>
        <v/>
      </c>
      <c r="D221" s="20" t="str">
        <f>IFERROR(INDEX('Helper Data'!$A$2:$K$100000,'Helper Data'!J221,COLUMNS('Helper Data'!$A$2:B221)),"")</f>
        <v/>
      </c>
      <c r="T221" s="16"/>
      <c r="U221" s="16"/>
    </row>
    <row r="222" spans="1:21" ht="15" x14ac:dyDescent="0.25">
      <c r="A222" s="18" t="str">
        <f>IFERROR(INDEX('Helper Data'!$A$2:$K$100000,'Helper Data'!J222,COLUMNS('Helper Data'!$A$2:A222)),"")</f>
        <v/>
      </c>
      <c r="B222" s="19" t="str">
        <f>IFERROR(INDEX('Helper Data'!$A$2:$K$100000,'Helper Data'!J222,COLUMNS('Helper Data'!$A$2:C222)),"")</f>
        <v/>
      </c>
      <c r="C222" s="20" t="str">
        <f>IFERROR(INDEX('Helper Data'!$A$2:$K$100000,'Helper Data'!J222,COLUMNS('Helper Data'!$A$2:E222)),"")</f>
        <v/>
      </c>
      <c r="D222" s="20" t="str">
        <f>IFERROR(INDEX('Helper Data'!$A$2:$K$100000,'Helper Data'!J222,COLUMNS('Helper Data'!$A$2:B222)),"")</f>
        <v/>
      </c>
      <c r="T222" s="16"/>
      <c r="U222" s="16"/>
    </row>
    <row r="223" spans="1:21" ht="15" x14ac:dyDescent="0.25">
      <c r="A223" s="18" t="str">
        <f>IFERROR(INDEX('Helper Data'!$A$2:$K$100000,'Helper Data'!J223,COLUMNS('Helper Data'!$A$2:A223)),"")</f>
        <v/>
      </c>
      <c r="B223" s="19" t="str">
        <f>IFERROR(INDEX('Helper Data'!$A$2:$K$100000,'Helper Data'!J223,COLUMNS('Helper Data'!$A$2:C223)),"")</f>
        <v/>
      </c>
      <c r="C223" s="20" t="str">
        <f>IFERROR(INDEX('Helper Data'!$A$2:$K$100000,'Helper Data'!J223,COLUMNS('Helper Data'!$A$2:E223)),"")</f>
        <v/>
      </c>
      <c r="D223" s="20" t="str">
        <f>IFERROR(INDEX('Helper Data'!$A$2:$K$100000,'Helper Data'!J223,COLUMNS('Helper Data'!$A$2:B223)),"")</f>
        <v/>
      </c>
      <c r="T223" s="16"/>
      <c r="U223" s="16"/>
    </row>
    <row r="224" spans="1:21" ht="15" x14ac:dyDescent="0.25">
      <c r="A224" s="18" t="str">
        <f>IFERROR(INDEX('Helper Data'!$A$2:$K$100000,'Helper Data'!J224,COLUMNS('Helper Data'!$A$2:A224)),"")</f>
        <v/>
      </c>
      <c r="B224" s="19" t="str">
        <f>IFERROR(INDEX('Helper Data'!$A$2:$K$100000,'Helper Data'!J224,COLUMNS('Helper Data'!$A$2:C224)),"")</f>
        <v/>
      </c>
      <c r="C224" s="20" t="str">
        <f>IFERROR(INDEX('Helper Data'!$A$2:$K$100000,'Helper Data'!J224,COLUMNS('Helper Data'!$A$2:E224)),"")</f>
        <v/>
      </c>
      <c r="D224" s="20" t="str">
        <f>IFERROR(INDEX('Helper Data'!$A$2:$K$100000,'Helper Data'!J224,COLUMNS('Helper Data'!$A$2:B224)),"")</f>
        <v/>
      </c>
      <c r="T224" s="16"/>
      <c r="U224" s="16"/>
    </row>
    <row r="225" spans="1:21" ht="15" x14ac:dyDescent="0.25">
      <c r="A225" s="18" t="str">
        <f>IFERROR(INDEX('Helper Data'!$A$2:$K$100000,'Helper Data'!J225,COLUMNS('Helper Data'!$A$2:A225)),"")</f>
        <v/>
      </c>
      <c r="B225" s="19" t="str">
        <f>IFERROR(INDEX('Helper Data'!$A$2:$K$100000,'Helper Data'!J225,COLUMNS('Helper Data'!$A$2:C225)),"")</f>
        <v/>
      </c>
      <c r="C225" s="20" t="str">
        <f>IFERROR(INDEX('Helper Data'!$A$2:$K$100000,'Helper Data'!J225,COLUMNS('Helper Data'!$A$2:E225)),"")</f>
        <v/>
      </c>
      <c r="D225" s="20" t="str">
        <f>IFERROR(INDEX('Helper Data'!$A$2:$K$100000,'Helper Data'!J225,COLUMNS('Helper Data'!$A$2:B225)),"")</f>
        <v/>
      </c>
      <c r="T225" s="16"/>
      <c r="U225" s="16"/>
    </row>
    <row r="226" spans="1:21" ht="15" x14ac:dyDescent="0.25">
      <c r="A226" s="18" t="str">
        <f>IFERROR(INDEX('Helper Data'!$A$2:$K$100000,'Helper Data'!J226,COLUMNS('Helper Data'!$A$2:A226)),"")</f>
        <v/>
      </c>
      <c r="B226" s="19" t="str">
        <f>IFERROR(INDEX('Helper Data'!$A$2:$K$100000,'Helper Data'!J226,COLUMNS('Helper Data'!$A$2:C226)),"")</f>
        <v/>
      </c>
      <c r="C226" s="20" t="str">
        <f>IFERROR(INDEX('Helper Data'!$A$2:$K$100000,'Helper Data'!J226,COLUMNS('Helper Data'!$A$2:E226)),"")</f>
        <v/>
      </c>
      <c r="D226" s="20" t="str">
        <f>IFERROR(INDEX('Helper Data'!$A$2:$K$100000,'Helper Data'!J226,COLUMNS('Helper Data'!$A$2:B226)),"")</f>
        <v/>
      </c>
      <c r="T226" s="16"/>
      <c r="U226" s="16"/>
    </row>
    <row r="227" spans="1:21" ht="15" x14ac:dyDescent="0.25">
      <c r="A227" s="18" t="str">
        <f>IFERROR(INDEX('Helper Data'!$A$2:$K$100000,'Helper Data'!J227,COLUMNS('Helper Data'!$A$2:A227)),"")</f>
        <v/>
      </c>
      <c r="B227" s="19" t="str">
        <f>IFERROR(INDEX('Helper Data'!$A$2:$K$100000,'Helper Data'!J227,COLUMNS('Helper Data'!$A$2:C227)),"")</f>
        <v/>
      </c>
      <c r="C227" s="20" t="str">
        <f>IFERROR(INDEX('Helper Data'!$A$2:$K$100000,'Helper Data'!J227,COLUMNS('Helper Data'!$A$2:E227)),"")</f>
        <v/>
      </c>
      <c r="D227" s="20" t="str">
        <f>IFERROR(INDEX('Helper Data'!$A$2:$K$100000,'Helper Data'!J227,COLUMNS('Helper Data'!$A$2:B227)),"")</f>
        <v/>
      </c>
      <c r="T227" s="16"/>
      <c r="U227" s="16"/>
    </row>
    <row r="228" spans="1:21" ht="15" x14ac:dyDescent="0.25">
      <c r="A228" s="18" t="str">
        <f>IFERROR(INDEX('Helper Data'!$A$2:$K$100000,'Helper Data'!J228,COLUMNS('Helper Data'!$A$2:A228)),"")</f>
        <v/>
      </c>
      <c r="B228" s="19" t="str">
        <f>IFERROR(INDEX('Helper Data'!$A$2:$K$100000,'Helper Data'!J228,COLUMNS('Helper Data'!$A$2:C228)),"")</f>
        <v/>
      </c>
      <c r="C228" s="20" t="str">
        <f>IFERROR(INDEX('Helper Data'!$A$2:$K$100000,'Helper Data'!J228,COLUMNS('Helper Data'!$A$2:E228)),"")</f>
        <v/>
      </c>
      <c r="D228" s="20" t="str">
        <f>IFERROR(INDEX('Helper Data'!$A$2:$K$100000,'Helper Data'!J228,COLUMNS('Helper Data'!$A$2:B228)),"")</f>
        <v/>
      </c>
      <c r="T228" s="16"/>
      <c r="U228" s="16"/>
    </row>
    <row r="229" spans="1:21" ht="15" x14ac:dyDescent="0.25">
      <c r="A229" s="18" t="str">
        <f>IFERROR(INDEX('Helper Data'!$A$2:$K$100000,'Helper Data'!J229,COLUMNS('Helper Data'!$A$2:A229)),"")</f>
        <v/>
      </c>
      <c r="B229" s="19" t="str">
        <f>IFERROR(INDEX('Helper Data'!$A$2:$K$100000,'Helper Data'!J229,COLUMNS('Helper Data'!$A$2:C229)),"")</f>
        <v/>
      </c>
      <c r="C229" s="20" t="str">
        <f>IFERROR(INDEX('Helper Data'!$A$2:$K$100000,'Helper Data'!J229,COLUMNS('Helper Data'!$A$2:E229)),"")</f>
        <v/>
      </c>
      <c r="D229" s="20" t="str">
        <f>IFERROR(INDEX('Helper Data'!$A$2:$K$100000,'Helper Data'!J229,COLUMNS('Helper Data'!$A$2:B229)),"")</f>
        <v/>
      </c>
      <c r="T229" s="16"/>
      <c r="U229" s="16"/>
    </row>
    <row r="230" spans="1:21" ht="15" x14ac:dyDescent="0.25">
      <c r="A230" s="18" t="str">
        <f>IFERROR(INDEX('Helper Data'!$A$2:$K$100000,'Helper Data'!J230,COLUMNS('Helper Data'!$A$2:A230)),"")</f>
        <v/>
      </c>
      <c r="B230" s="19" t="str">
        <f>IFERROR(INDEX('Helper Data'!$A$2:$K$100000,'Helper Data'!J230,COLUMNS('Helper Data'!$A$2:C230)),"")</f>
        <v/>
      </c>
      <c r="C230" s="20" t="str">
        <f>IFERROR(INDEX('Helper Data'!$A$2:$K$100000,'Helper Data'!J230,COLUMNS('Helper Data'!$A$2:E230)),"")</f>
        <v/>
      </c>
      <c r="D230" s="20" t="str">
        <f>IFERROR(INDEX('Helper Data'!$A$2:$K$100000,'Helper Data'!J230,COLUMNS('Helper Data'!$A$2:B230)),"")</f>
        <v/>
      </c>
      <c r="T230" s="16"/>
      <c r="U230" s="16"/>
    </row>
    <row r="231" spans="1:21" ht="15" x14ac:dyDescent="0.25">
      <c r="A231" s="18" t="str">
        <f>IFERROR(INDEX('Helper Data'!$A$2:$K$100000,'Helper Data'!J231,COLUMNS('Helper Data'!$A$2:A231)),"")</f>
        <v/>
      </c>
      <c r="B231" s="19" t="str">
        <f>IFERROR(INDEX('Helper Data'!$A$2:$K$100000,'Helper Data'!J231,COLUMNS('Helper Data'!$A$2:C231)),"")</f>
        <v/>
      </c>
      <c r="C231" s="20" t="str">
        <f>IFERROR(INDEX('Helper Data'!$A$2:$K$100000,'Helper Data'!J231,COLUMNS('Helper Data'!$A$2:E231)),"")</f>
        <v/>
      </c>
      <c r="D231" s="20" t="str">
        <f>IFERROR(INDEX('Helper Data'!$A$2:$K$100000,'Helper Data'!J231,COLUMNS('Helper Data'!$A$2:B231)),"")</f>
        <v/>
      </c>
      <c r="T231" s="16"/>
      <c r="U231" s="16"/>
    </row>
    <row r="232" spans="1:21" ht="15" x14ac:dyDescent="0.25">
      <c r="A232" s="18" t="str">
        <f>IFERROR(INDEX('Helper Data'!$A$2:$K$100000,'Helper Data'!J232,COLUMNS('Helper Data'!$A$2:A232)),"")</f>
        <v/>
      </c>
      <c r="B232" s="19" t="str">
        <f>IFERROR(INDEX('Helper Data'!$A$2:$K$100000,'Helper Data'!J232,COLUMNS('Helper Data'!$A$2:C232)),"")</f>
        <v/>
      </c>
      <c r="C232" s="20" t="str">
        <f>IFERROR(INDEX('Helper Data'!$A$2:$K$100000,'Helper Data'!J232,COLUMNS('Helper Data'!$A$2:E232)),"")</f>
        <v/>
      </c>
      <c r="D232" s="20" t="str">
        <f>IFERROR(INDEX('Helper Data'!$A$2:$K$100000,'Helper Data'!J232,COLUMNS('Helper Data'!$A$2:B232)),"")</f>
        <v/>
      </c>
      <c r="T232" s="16"/>
      <c r="U232" s="16"/>
    </row>
    <row r="233" spans="1:21" ht="15" x14ac:dyDescent="0.25">
      <c r="A233" s="18" t="str">
        <f>IFERROR(INDEX('Helper Data'!$A$2:$K$100000,'Helper Data'!J233,COLUMNS('Helper Data'!$A$2:A233)),"")</f>
        <v/>
      </c>
      <c r="B233" s="19" t="str">
        <f>IFERROR(INDEX('Helper Data'!$A$2:$K$100000,'Helper Data'!J233,COLUMNS('Helper Data'!$A$2:C233)),"")</f>
        <v/>
      </c>
      <c r="C233" s="20" t="str">
        <f>IFERROR(INDEX('Helper Data'!$A$2:$K$100000,'Helper Data'!J233,COLUMNS('Helper Data'!$A$2:E233)),"")</f>
        <v/>
      </c>
      <c r="D233" s="20" t="str">
        <f>IFERROR(INDEX('Helper Data'!$A$2:$K$100000,'Helper Data'!J233,COLUMNS('Helper Data'!$A$2:B233)),"")</f>
        <v/>
      </c>
      <c r="T233" s="16"/>
      <c r="U233" s="16"/>
    </row>
    <row r="234" spans="1:21" ht="15" x14ac:dyDescent="0.25">
      <c r="A234" s="18" t="str">
        <f>IFERROR(INDEX('Helper Data'!$A$2:$K$100000,'Helper Data'!J234,COLUMNS('Helper Data'!$A$2:A234)),"")</f>
        <v/>
      </c>
      <c r="B234" s="19" t="str">
        <f>IFERROR(INDEX('Helper Data'!$A$2:$K$100000,'Helper Data'!J234,COLUMNS('Helper Data'!$A$2:C234)),"")</f>
        <v/>
      </c>
      <c r="C234" s="20" t="str">
        <f>IFERROR(INDEX('Helper Data'!$A$2:$K$100000,'Helper Data'!J234,COLUMNS('Helper Data'!$A$2:E234)),"")</f>
        <v/>
      </c>
      <c r="D234" s="20" t="str">
        <f>IFERROR(INDEX('Helper Data'!$A$2:$K$100000,'Helper Data'!J234,COLUMNS('Helper Data'!$A$2:B234)),"")</f>
        <v/>
      </c>
      <c r="T234" s="16"/>
      <c r="U234" s="16"/>
    </row>
    <row r="235" spans="1:21" ht="15" x14ac:dyDescent="0.25">
      <c r="A235" s="18" t="str">
        <f>IFERROR(INDEX('Helper Data'!$A$2:$K$100000,'Helper Data'!J235,COLUMNS('Helper Data'!$A$2:A235)),"")</f>
        <v/>
      </c>
      <c r="B235" s="19" t="str">
        <f>IFERROR(INDEX('Helper Data'!$A$2:$K$100000,'Helper Data'!J235,COLUMNS('Helper Data'!$A$2:C235)),"")</f>
        <v/>
      </c>
      <c r="C235" s="20" t="str">
        <f>IFERROR(INDEX('Helper Data'!$A$2:$K$100000,'Helper Data'!J235,COLUMNS('Helper Data'!$A$2:E235)),"")</f>
        <v/>
      </c>
      <c r="D235" s="20" t="str">
        <f>IFERROR(INDEX('Helper Data'!$A$2:$K$100000,'Helper Data'!J235,COLUMNS('Helper Data'!$A$2:B235)),"")</f>
        <v/>
      </c>
      <c r="T235" s="16"/>
      <c r="U235" s="16"/>
    </row>
    <row r="236" spans="1:21" ht="15" x14ac:dyDescent="0.25">
      <c r="A236" s="18" t="str">
        <f>IFERROR(INDEX('Helper Data'!$A$2:$K$100000,'Helper Data'!J236,COLUMNS('Helper Data'!$A$2:A236)),"")</f>
        <v/>
      </c>
      <c r="B236" s="19" t="str">
        <f>IFERROR(INDEX('Helper Data'!$A$2:$K$100000,'Helper Data'!J236,COLUMNS('Helper Data'!$A$2:C236)),"")</f>
        <v/>
      </c>
      <c r="C236" s="20" t="str">
        <f>IFERROR(INDEX('Helper Data'!$A$2:$K$100000,'Helper Data'!J236,COLUMNS('Helper Data'!$A$2:E236)),"")</f>
        <v/>
      </c>
      <c r="D236" s="20" t="str">
        <f>IFERROR(INDEX('Helper Data'!$A$2:$K$100000,'Helper Data'!J236,COLUMNS('Helper Data'!$A$2:B236)),"")</f>
        <v/>
      </c>
      <c r="T236" s="16"/>
      <c r="U236" s="16"/>
    </row>
    <row r="237" spans="1:21" ht="15" x14ac:dyDescent="0.25">
      <c r="A237" s="18" t="str">
        <f>IFERROR(INDEX('Helper Data'!$A$2:$K$100000,'Helper Data'!J237,COLUMNS('Helper Data'!$A$2:A237)),"")</f>
        <v/>
      </c>
      <c r="B237" s="19" t="str">
        <f>IFERROR(INDEX('Helper Data'!$A$2:$K$100000,'Helper Data'!J237,COLUMNS('Helper Data'!$A$2:C237)),"")</f>
        <v/>
      </c>
      <c r="C237" s="20" t="str">
        <f>IFERROR(INDEX('Helper Data'!$A$2:$K$100000,'Helper Data'!J237,COLUMNS('Helper Data'!$A$2:E237)),"")</f>
        <v/>
      </c>
      <c r="D237" s="20" t="str">
        <f>IFERROR(INDEX('Helper Data'!$A$2:$K$100000,'Helper Data'!J237,COLUMNS('Helper Data'!$A$2:B237)),"")</f>
        <v/>
      </c>
      <c r="T237" s="16"/>
      <c r="U237" s="16"/>
    </row>
    <row r="238" spans="1:21" ht="15" x14ac:dyDescent="0.25">
      <c r="A238" s="18" t="str">
        <f>IFERROR(INDEX('Helper Data'!$A$2:$K$100000,'Helper Data'!J238,COLUMNS('Helper Data'!$A$2:A238)),"")</f>
        <v/>
      </c>
      <c r="B238" s="19" t="str">
        <f>IFERROR(INDEX('Helper Data'!$A$2:$K$100000,'Helper Data'!J238,COLUMNS('Helper Data'!$A$2:C238)),"")</f>
        <v/>
      </c>
      <c r="C238" s="20" t="str">
        <f>IFERROR(INDEX('Helper Data'!$A$2:$K$100000,'Helper Data'!J238,COLUMNS('Helper Data'!$A$2:E238)),"")</f>
        <v/>
      </c>
      <c r="D238" s="20" t="str">
        <f>IFERROR(INDEX('Helper Data'!$A$2:$K$100000,'Helper Data'!J238,COLUMNS('Helper Data'!$A$2:B238)),"")</f>
        <v/>
      </c>
      <c r="T238" s="16"/>
      <c r="U238" s="16"/>
    </row>
    <row r="239" spans="1:21" ht="15" x14ac:dyDescent="0.25">
      <c r="A239" s="18" t="str">
        <f>IFERROR(INDEX('Helper Data'!$A$2:$K$100000,'Helper Data'!J239,COLUMNS('Helper Data'!$A$2:A239)),"")</f>
        <v/>
      </c>
      <c r="B239" s="19" t="str">
        <f>IFERROR(INDEX('Helper Data'!$A$2:$K$100000,'Helper Data'!J239,COLUMNS('Helper Data'!$A$2:C239)),"")</f>
        <v/>
      </c>
      <c r="C239" s="20" t="str">
        <f>IFERROR(INDEX('Helper Data'!$A$2:$K$100000,'Helper Data'!J239,COLUMNS('Helper Data'!$A$2:E239)),"")</f>
        <v/>
      </c>
      <c r="D239" s="20" t="str">
        <f>IFERROR(INDEX('Helper Data'!$A$2:$K$100000,'Helper Data'!J239,COLUMNS('Helper Data'!$A$2:B239)),"")</f>
        <v/>
      </c>
      <c r="T239" s="16"/>
      <c r="U239" s="16"/>
    </row>
    <row r="240" spans="1:21" ht="15" x14ac:dyDescent="0.25">
      <c r="A240" s="18" t="str">
        <f>IFERROR(INDEX('Helper Data'!$A$2:$K$100000,'Helper Data'!J240,COLUMNS('Helper Data'!$A$2:A240)),"")</f>
        <v/>
      </c>
      <c r="B240" s="19" t="str">
        <f>IFERROR(INDEX('Helper Data'!$A$2:$K$100000,'Helper Data'!J240,COLUMNS('Helper Data'!$A$2:C240)),"")</f>
        <v/>
      </c>
      <c r="C240" s="20" t="str">
        <f>IFERROR(INDEX('Helper Data'!$A$2:$K$100000,'Helper Data'!J240,COLUMNS('Helper Data'!$A$2:E240)),"")</f>
        <v/>
      </c>
      <c r="D240" s="20" t="str">
        <f>IFERROR(INDEX('Helper Data'!$A$2:$K$100000,'Helper Data'!J240,COLUMNS('Helper Data'!$A$2:B240)),"")</f>
        <v/>
      </c>
      <c r="T240" s="16"/>
      <c r="U240" s="16"/>
    </row>
    <row r="241" spans="1:21" ht="15" x14ac:dyDescent="0.25">
      <c r="A241" s="18" t="str">
        <f>IFERROR(INDEX('Helper Data'!$A$2:$K$100000,'Helper Data'!J241,COLUMNS('Helper Data'!$A$2:A241)),"")</f>
        <v/>
      </c>
      <c r="B241" s="19" t="str">
        <f>IFERROR(INDEX('Helper Data'!$A$2:$K$100000,'Helper Data'!J241,COLUMNS('Helper Data'!$A$2:C241)),"")</f>
        <v/>
      </c>
      <c r="C241" s="20" t="str">
        <f>IFERROR(INDEX('Helper Data'!$A$2:$K$100000,'Helper Data'!J241,COLUMNS('Helper Data'!$A$2:E241)),"")</f>
        <v/>
      </c>
      <c r="D241" s="20" t="str">
        <f>IFERROR(INDEX('Helper Data'!$A$2:$K$100000,'Helper Data'!J241,COLUMNS('Helper Data'!$A$2:B241)),"")</f>
        <v/>
      </c>
      <c r="T241" s="16"/>
      <c r="U241" s="16"/>
    </row>
    <row r="242" spans="1:21" ht="15" x14ac:dyDescent="0.25">
      <c r="A242" s="18" t="str">
        <f>IFERROR(INDEX('Helper Data'!$A$2:$K$100000,'Helper Data'!J242,COLUMNS('Helper Data'!$A$2:A242)),"")</f>
        <v/>
      </c>
      <c r="B242" s="19" t="str">
        <f>IFERROR(INDEX('Helper Data'!$A$2:$K$100000,'Helper Data'!J242,COLUMNS('Helper Data'!$A$2:C242)),"")</f>
        <v/>
      </c>
      <c r="C242" s="20" t="str">
        <f>IFERROR(INDEX('Helper Data'!$A$2:$K$100000,'Helper Data'!J242,COLUMNS('Helper Data'!$A$2:E242)),"")</f>
        <v/>
      </c>
      <c r="D242" s="20" t="str">
        <f>IFERROR(INDEX('Helper Data'!$A$2:$K$100000,'Helper Data'!J242,COLUMNS('Helper Data'!$A$2:B242)),"")</f>
        <v/>
      </c>
      <c r="T242" s="16"/>
      <c r="U242" s="16"/>
    </row>
    <row r="243" spans="1:21" ht="15" x14ac:dyDescent="0.25">
      <c r="A243" s="18" t="str">
        <f>IFERROR(INDEX('Helper Data'!$A$2:$K$100000,'Helper Data'!J243,COLUMNS('Helper Data'!$A$2:A243)),"")</f>
        <v/>
      </c>
      <c r="B243" s="19" t="str">
        <f>IFERROR(INDEX('Helper Data'!$A$2:$K$100000,'Helper Data'!J243,COLUMNS('Helper Data'!$A$2:C243)),"")</f>
        <v/>
      </c>
      <c r="C243" s="20" t="str">
        <f>IFERROR(INDEX('Helper Data'!$A$2:$K$100000,'Helper Data'!J243,COLUMNS('Helper Data'!$A$2:E243)),"")</f>
        <v/>
      </c>
      <c r="D243" s="20" t="str">
        <f>IFERROR(INDEX('Helper Data'!$A$2:$K$100000,'Helper Data'!J243,COLUMNS('Helper Data'!$A$2:B243)),"")</f>
        <v/>
      </c>
      <c r="T243" s="16"/>
      <c r="U243" s="16"/>
    </row>
    <row r="244" spans="1:21" ht="15" x14ac:dyDescent="0.25">
      <c r="A244" s="18" t="str">
        <f>IFERROR(INDEX('Helper Data'!$A$2:$K$100000,'Helper Data'!J244,COLUMNS('Helper Data'!$A$2:A244)),"")</f>
        <v/>
      </c>
      <c r="B244" s="19" t="str">
        <f>IFERROR(INDEX('Helper Data'!$A$2:$K$100000,'Helper Data'!J244,COLUMNS('Helper Data'!$A$2:C244)),"")</f>
        <v/>
      </c>
      <c r="C244" s="20" t="str">
        <f>IFERROR(INDEX('Helper Data'!$A$2:$K$100000,'Helper Data'!J244,COLUMNS('Helper Data'!$A$2:E244)),"")</f>
        <v/>
      </c>
      <c r="D244" s="20" t="str">
        <f>IFERROR(INDEX('Helper Data'!$A$2:$K$100000,'Helper Data'!J244,COLUMNS('Helper Data'!$A$2:B244)),"")</f>
        <v/>
      </c>
      <c r="T244" s="16"/>
      <c r="U244" s="16"/>
    </row>
    <row r="245" spans="1:21" ht="15" x14ac:dyDescent="0.25">
      <c r="A245" s="18" t="str">
        <f>IFERROR(INDEX('Helper Data'!$A$2:$K$100000,'Helper Data'!J245,COLUMNS('Helper Data'!$A$2:A245)),"")</f>
        <v/>
      </c>
      <c r="B245" s="19" t="str">
        <f>IFERROR(INDEX('Helper Data'!$A$2:$K$100000,'Helper Data'!J245,COLUMNS('Helper Data'!$A$2:C245)),"")</f>
        <v/>
      </c>
      <c r="C245" s="20" t="str">
        <f>IFERROR(INDEX('Helper Data'!$A$2:$K$100000,'Helper Data'!J245,COLUMNS('Helper Data'!$A$2:E245)),"")</f>
        <v/>
      </c>
      <c r="D245" s="20" t="str">
        <f>IFERROR(INDEX('Helper Data'!$A$2:$K$100000,'Helper Data'!J245,COLUMNS('Helper Data'!$A$2:B245)),"")</f>
        <v/>
      </c>
      <c r="T245" s="16"/>
      <c r="U245" s="16"/>
    </row>
    <row r="246" spans="1:21" ht="15" x14ac:dyDescent="0.25">
      <c r="A246" s="18" t="str">
        <f>IFERROR(INDEX('Helper Data'!$A$2:$K$100000,'Helper Data'!J246,COLUMNS('Helper Data'!$A$2:A246)),"")</f>
        <v/>
      </c>
      <c r="B246" s="19" t="str">
        <f>IFERROR(INDEX('Helper Data'!$A$2:$K$100000,'Helper Data'!J246,COLUMNS('Helper Data'!$A$2:C246)),"")</f>
        <v/>
      </c>
      <c r="C246" s="20" t="str">
        <f>IFERROR(INDEX('Helper Data'!$A$2:$K$100000,'Helper Data'!J246,COLUMNS('Helper Data'!$A$2:E246)),"")</f>
        <v/>
      </c>
      <c r="D246" s="20" t="str">
        <f>IFERROR(INDEX('Helper Data'!$A$2:$K$100000,'Helper Data'!J246,COLUMNS('Helper Data'!$A$2:B246)),"")</f>
        <v/>
      </c>
      <c r="T246" s="16"/>
      <c r="U246" s="16"/>
    </row>
    <row r="247" spans="1:21" ht="15" x14ac:dyDescent="0.25">
      <c r="A247" s="18" t="str">
        <f>IFERROR(INDEX('Helper Data'!$A$2:$K$100000,'Helper Data'!J247,COLUMNS('Helper Data'!$A$2:A247)),"")</f>
        <v/>
      </c>
      <c r="B247" s="19" t="str">
        <f>IFERROR(INDEX('Helper Data'!$A$2:$K$100000,'Helper Data'!J247,COLUMNS('Helper Data'!$A$2:C247)),"")</f>
        <v/>
      </c>
      <c r="C247" s="20" t="str">
        <f>IFERROR(INDEX('Helper Data'!$A$2:$K$100000,'Helper Data'!J247,COLUMNS('Helper Data'!$A$2:E247)),"")</f>
        <v/>
      </c>
      <c r="D247" s="20" t="str">
        <f>IFERROR(INDEX('Helper Data'!$A$2:$K$100000,'Helper Data'!J247,COLUMNS('Helper Data'!$A$2:B247)),"")</f>
        <v/>
      </c>
      <c r="T247" s="16"/>
      <c r="U247" s="16"/>
    </row>
    <row r="248" spans="1:21" ht="15" x14ac:dyDescent="0.25">
      <c r="A248" s="18" t="str">
        <f>IFERROR(INDEX('Helper Data'!$A$2:$K$100000,'Helper Data'!J248,COLUMNS('Helper Data'!$A$2:A248)),"")</f>
        <v/>
      </c>
      <c r="B248" s="19" t="str">
        <f>IFERROR(INDEX('Helper Data'!$A$2:$K$100000,'Helper Data'!J248,COLUMNS('Helper Data'!$A$2:C248)),"")</f>
        <v/>
      </c>
      <c r="C248" s="20" t="str">
        <f>IFERROR(INDEX('Helper Data'!$A$2:$K$100000,'Helper Data'!J248,COLUMNS('Helper Data'!$A$2:E248)),"")</f>
        <v/>
      </c>
      <c r="D248" s="20" t="str">
        <f>IFERROR(INDEX('Helper Data'!$A$2:$K$100000,'Helper Data'!J248,COLUMNS('Helper Data'!$A$2:B248)),"")</f>
        <v/>
      </c>
      <c r="T248" s="16"/>
      <c r="U248" s="16"/>
    </row>
    <row r="249" spans="1:21" ht="15" x14ac:dyDescent="0.25">
      <c r="A249" s="18" t="str">
        <f>IFERROR(INDEX('Helper Data'!$A$2:$K$100000,'Helper Data'!J249,COLUMNS('Helper Data'!$A$2:A249)),"")</f>
        <v/>
      </c>
      <c r="B249" s="19" t="str">
        <f>IFERROR(INDEX('Helper Data'!$A$2:$K$100000,'Helper Data'!J249,COLUMNS('Helper Data'!$A$2:C249)),"")</f>
        <v/>
      </c>
      <c r="C249" s="20" t="str">
        <f>IFERROR(INDEX('Helper Data'!$A$2:$K$100000,'Helper Data'!J249,COLUMNS('Helper Data'!$A$2:E249)),"")</f>
        <v/>
      </c>
      <c r="D249" s="20" t="str">
        <f>IFERROR(INDEX('Helper Data'!$A$2:$K$100000,'Helper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Data'!$A$2:$K$100000,'Helper Data'!J250,COLUMNS('Helper Data'!$A$2:A250)),"")</f>
        <v/>
      </c>
      <c r="B250" s="19" t="str">
        <f>IFERROR(INDEX('Helper Data'!$A$2:$K$100000,'Helper Data'!J250,COLUMNS('Helper Data'!$A$2:C250)),"")</f>
        <v/>
      </c>
      <c r="C250" s="20" t="str">
        <f>IFERROR(INDEX('Helper Data'!$A$2:$K$100000,'Helper Data'!J250,COLUMNS('Helper Data'!$A$2:E250)),"")</f>
        <v/>
      </c>
      <c r="D250" s="20" t="str">
        <f>IFERROR(INDEX('Helper Data'!$A$2:$K$100000,'Helper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Data'!$A$2:$K$100000,'Helper Data'!J251,COLUMNS('Helper Data'!$A$2:A251)),"")</f>
        <v/>
      </c>
      <c r="B251" s="19" t="str">
        <f>IFERROR(INDEX('Helper Data'!$A$2:$K$100000,'Helper Data'!J251,COLUMNS('Helper Data'!$A$2:C251)),"")</f>
        <v/>
      </c>
      <c r="C251" s="20" t="str">
        <f>IFERROR(INDEX('Helper Data'!$A$2:$K$100000,'Helper Data'!J251,COLUMNS('Helper Data'!$A$2:E251)),"")</f>
        <v/>
      </c>
      <c r="D251" s="20" t="str">
        <f>IFERROR(INDEX('Helper Data'!$A$2:$K$100000,'Helper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Data'!$A$2:$K$100000,'Helper Data'!J252,COLUMNS('Helper Data'!$A$2:A252)),"")</f>
        <v/>
      </c>
      <c r="B252" s="19" t="str">
        <f>IFERROR(INDEX('Helper Data'!$A$2:$K$100000,'Helper Data'!J252,COLUMNS('Helper Data'!$A$2:C252)),"")</f>
        <v/>
      </c>
      <c r="C252" s="20" t="str">
        <f>IFERROR(INDEX('Helper Data'!$A$2:$K$100000,'Helper Data'!J252,COLUMNS('Helper Data'!$A$2:E252)),"")</f>
        <v/>
      </c>
      <c r="D252" s="20" t="str">
        <f>IFERROR(INDEX('Helper Data'!$A$2:$K$100000,'Helper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Data'!$A$2:$K$100000,'Helper Data'!J253,COLUMNS('Helper Data'!$A$2:A253)),"")</f>
        <v/>
      </c>
      <c r="B253" s="19" t="str">
        <f>IFERROR(INDEX('Helper Data'!$A$2:$K$100000,'Helper Data'!J253,COLUMNS('Helper Data'!$A$2:C253)),"")</f>
        <v/>
      </c>
      <c r="C253" s="20" t="str">
        <f>IFERROR(INDEX('Helper Data'!$A$2:$K$100000,'Helper Data'!J253,COLUMNS('Helper Data'!$A$2:E253)),"")</f>
        <v/>
      </c>
      <c r="D253" s="20" t="str">
        <f>IFERROR(INDEX('Helper Data'!$A$2:$K$100000,'Helper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Data'!$A$2:$K$100000,'Helper Data'!J254,COLUMNS('Helper Data'!$A$2:A254)),"")</f>
        <v/>
      </c>
      <c r="B254" s="19" t="str">
        <f>IFERROR(INDEX('Helper Data'!$A$2:$K$100000,'Helper Data'!J254,COLUMNS('Helper Data'!$A$2:C254)),"")</f>
        <v/>
      </c>
      <c r="C254" s="20" t="str">
        <f>IFERROR(INDEX('Helper Data'!$A$2:$K$100000,'Helper Data'!J254,COLUMNS('Helper Data'!$A$2:E254)),"")</f>
        <v/>
      </c>
      <c r="D254" s="20" t="str">
        <f>IFERROR(INDEX('Helper Data'!$A$2:$K$100000,'Helper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Data'!$A$2:$K$100000,'Helper Data'!J255,COLUMNS('Helper Data'!$A$2:A255)),"")</f>
        <v/>
      </c>
      <c r="B255" s="19" t="str">
        <f>IFERROR(INDEX('Helper Data'!$A$2:$K$100000,'Helper Data'!J255,COLUMNS('Helper Data'!$A$2:C255)),"")</f>
        <v/>
      </c>
      <c r="C255" s="20" t="str">
        <f>IFERROR(INDEX('Helper Data'!$A$2:$K$100000,'Helper Data'!J255,COLUMNS('Helper Data'!$A$2:E255)),"")</f>
        <v/>
      </c>
      <c r="D255" s="20" t="str">
        <f>IFERROR(INDEX('Helper Data'!$A$2:$K$100000,'Helper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Data'!$A$2:$K$100000,'Helper Data'!J256,COLUMNS('Helper Data'!$A$2:A256)),"")</f>
        <v/>
      </c>
      <c r="B256" s="19" t="str">
        <f>IFERROR(INDEX('Helper Data'!$A$2:$K$100000,'Helper Data'!J256,COLUMNS('Helper Data'!$A$2:C256)),"")</f>
        <v/>
      </c>
      <c r="C256" s="20" t="str">
        <f>IFERROR(INDEX('Helper Data'!$A$2:$K$100000,'Helper Data'!J256,COLUMNS('Helper Data'!$A$2:E256)),"")</f>
        <v/>
      </c>
      <c r="D256" s="20" t="str">
        <f>IFERROR(INDEX('Helper Data'!$A$2:$K$100000,'Helper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Data'!$A$2:$K$100000,'Helper Data'!J257,COLUMNS('Helper Data'!$A$2:A257)),"")</f>
        <v/>
      </c>
      <c r="B257" s="19" t="str">
        <f>IFERROR(INDEX('Helper Data'!$A$2:$K$100000,'Helper Data'!J257,COLUMNS('Helper Data'!$A$2:C257)),"")</f>
        <v/>
      </c>
      <c r="C257" s="20" t="str">
        <f>IFERROR(INDEX('Helper Data'!$A$2:$K$100000,'Helper Data'!J257,COLUMNS('Helper Data'!$A$2:E257)),"")</f>
        <v/>
      </c>
      <c r="D257" s="20" t="str">
        <f>IFERROR(INDEX('Helper Data'!$A$2:$K$100000,'Helper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Data'!$A$2:$K$100000,'Helper Data'!J258,COLUMNS('Helper Data'!$A$2:A258)),"")</f>
        <v/>
      </c>
      <c r="B258" s="19" t="str">
        <f>IFERROR(INDEX('Helper Data'!$A$2:$K$100000,'Helper Data'!J258,COLUMNS('Helper Data'!$A$2:C258)),"")</f>
        <v/>
      </c>
      <c r="C258" s="20" t="str">
        <f>IFERROR(INDEX('Helper Data'!$A$2:$K$100000,'Helper Data'!J258,COLUMNS('Helper Data'!$A$2:E258)),"")</f>
        <v/>
      </c>
      <c r="D258" s="20" t="str">
        <f>IFERROR(INDEX('Helper Data'!$A$2:$K$100000,'Helper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Data'!$A$2:$K$100000,'Helper Data'!J259,COLUMNS('Helper Data'!$A$2:A259)),"")</f>
        <v/>
      </c>
      <c r="B259" s="19" t="str">
        <f>IFERROR(INDEX('Helper Data'!$A$2:$K$100000,'Helper Data'!J259,COLUMNS('Helper Data'!$A$2:C259)),"")</f>
        <v/>
      </c>
      <c r="C259" s="20" t="str">
        <f>IFERROR(INDEX('Helper Data'!$A$2:$K$100000,'Helper Data'!J259,COLUMNS('Helper Data'!$A$2:E259)),"")</f>
        <v/>
      </c>
      <c r="D259" s="20" t="str">
        <f>IFERROR(INDEX('Helper Data'!$A$2:$K$100000,'Helper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Data'!$A$2:$K$100000,'Helper Data'!J260,COLUMNS('Helper Data'!$A$2:A260)),"")</f>
        <v/>
      </c>
      <c r="B260" s="19" t="str">
        <f>IFERROR(INDEX('Helper Data'!$A$2:$K$100000,'Helper Data'!J260,COLUMNS('Helper Data'!$A$2:C260)),"")</f>
        <v/>
      </c>
      <c r="C260" s="20" t="str">
        <f>IFERROR(INDEX('Helper Data'!$A$2:$K$100000,'Helper Data'!J260,COLUMNS('Helper Data'!$A$2:E260)),"")</f>
        <v/>
      </c>
      <c r="D260" s="20" t="str">
        <f>IFERROR(INDEX('Helper Data'!$A$2:$K$100000,'Helper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Data'!$A$2:$K$100000,'Helper Data'!J261,COLUMNS('Helper Data'!$A$2:A261)),"")</f>
        <v/>
      </c>
      <c r="B261" s="19" t="str">
        <f>IFERROR(INDEX('Helper Data'!$A$2:$K$100000,'Helper Data'!J261,COLUMNS('Helper Data'!$A$2:C261)),"")</f>
        <v/>
      </c>
      <c r="C261" s="20" t="str">
        <f>IFERROR(INDEX('Helper Data'!$A$2:$K$100000,'Helper Data'!J261,COLUMNS('Helper Data'!$A$2:E261)),"")</f>
        <v/>
      </c>
      <c r="D261" s="20" t="str">
        <f>IFERROR(INDEX('Helper Data'!$A$2:$K$100000,'Helper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Data'!$A$2:$K$100000,'Helper Data'!J262,COLUMNS('Helper Data'!$A$2:A262)),"")</f>
        <v/>
      </c>
      <c r="B262" s="19" t="str">
        <f>IFERROR(INDEX('Helper Data'!$A$2:$K$100000,'Helper Data'!J262,COLUMNS('Helper Data'!$A$2:C262)),"")</f>
        <v/>
      </c>
      <c r="C262" s="20" t="str">
        <f>IFERROR(INDEX('Helper Data'!$A$2:$K$100000,'Helper Data'!J262,COLUMNS('Helper Data'!$A$2:E262)),"")</f>
        <v/>
      </c>
      <c r="D262" s="20" t="str">
        <f>IFERROR(INDEX('Helper Data'!$A$2:$K$100000,'Helper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Data'!$A$2:$K$100000,'Helper Data'!J263,COLUMNS('Helper Data'!$A$2:A263)),"")</f>
        <v/>
      </c>
      <c r="B263" s="19" t="str">
        <f>IFERROR(INDEX('Helper Data'!$A$2:$K$100000,'Helper Data'!J263,COLUMNS('Helper Data'!$A$2:C263)),"")</f>
        <v/>
      </c>
      <c r="C263" s="20" t="str">
        <f>IFERROR(INDEX('Helper Data'!$A$2:$K$100000,'Helper Data'!J263,COLUMNS('Helper Data'!$A$2:E263)),"")</f>
        <v/>
      </c>
      <c r="D263" s="20" t="str">
        <f>IFERROR(INDEX('Helper Data'!$A$2:$K$100000,'Helper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Data'!$A$2:$K$100000,'Helper Data'!J264,COLUMNS('Helper Data'!$A$2:A264)),"")</f>
        <v/>
      </c>
      <c r="B264" s="19" t="str">
        <f>IFERROR(INDEX('Helper Data'!$A$2:$K$100000,'Helper Data'!J264,COLUMNS('Helper Data'!$A$2:C264)),"")</f>
        <v/>
      </c>
      <c r="C264" s="20" t="str">
        <f>IFERROR(INDEX('Helper Data'!$A$2:$K$100000,'Helper Data'!J264,COLUMNS('Helper Data'!$A$2:E264)),"")</f>
        <v/>
      </c>
      <c r="D264" s="20" t="str">
        <f>IFERROR(INDEX('Helper Data'!$A$2:$K$100000,'Helper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Data'!$A$2:$K$100000,'Helper Data'!J265,COLUMNS('Helper Data'!$A$2:A265)),"")</f>
        <v/>
      </c>
      <c r="B265" s="19" t="str">
        <f>IFERROR(INDEX('Helper Data'!$A$2:$K$100000,'Helper Data'!J265,COLUMNS('Helper Data'!$A$2:C265)),"")</f>
        <v/>
      </c>
      <c r="C265" s="20" t="str">
        <f>IFERROR(INDEX('Helper Data'!$A$2:$K$100000,'Helper Data'!J265,COLUMNS('Helper Data'!$A$2:E265)),"")</f>
        <v/>
      </c>
      <c r="D265" s="20" t="str">
        <f>IFERROR(INDEX('Helper Data'!$A$2:$K$100000,'Helper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Data'!$A$2:$K$100000,'Helper Data'!J266,COLUMNS('Helper Data'!$A$2:A266)),"")</f>
        <v/>
      </c>
      <c r="B266" s="19" t="str">
        <f>IFERROR(INDEX('Helper Data'!$A$2:$K$100000,'Helper Data'!J266,COLUMNS('Helper Data'!$A$2:C266)),"")</f>
        <v/>
      </c>
      <c r="C266" s="20" t="str">
        <f>IFERROR(INDEX('Helper Data'!$A$2:$K$100000,'Helper Data'!J266,COLUMNS('Helper Data'!$A$2:E266)),"")</f>
        <v/>
      </c>
      <c r="D266" s="20" t="str">
        <f>IFERROR(INDEX('Helper Data'!$A$2:$K$100000,'Helper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Data'!$A$2:$K$100000,'Helper Data'!J267,COLUMNS('Helper Data'!$A$2:A267)),"")</f>
        <v/>
      </c>
      <c r="B267" s="19" t="str">
        <f>IFERROR(INDEX('Helper Data'!$A$2:$K$100000,'Helper Data'!J267,COLUMNS('Helper Data'!$A$2:C267)),"")</f>
        <v/>
      </c>
      <c r="C267" s="20" t="str">
        <f>IFERROR(INDEX('Helper Data'!$A$2:$K$100000,'Helper Data'!J267,COLUMNS('Helper Data'!$A$2:E267)),"")</f>
        <v/>
      </c>
      <c r="D267" s="20" t="str">
        <f>IFERROR(INDEX('Helper Data'!$A$2:$K$100000,'Helper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Data'!$A$2:$K$100000,'Helper Data'!J268,COLUMNS('Helper Data'!$A$2:A268)),"")</f>
        <v/>
      </c>
      <c r="B268" s="19" t="str">
        <f>IFERROR(INDEX('Helper Data'!$A$2:$K$100000,'Helper Data'!J268,COLUMNS('Helper Data'!$A$2:C268)),"")</f>
        <v/>
      </c>
      <c r="C268" s="20" t="str">
        <f>IFERROR(INDEX('Helper Data'!$A$2:$K$100000,'Helper Data'!J268,COLUMNS('Helper Data'!$A$2:E268)),"")</f>
        <v/>
      </c>
      <c r="D268" s="20" t="str">
        <f>IFERROR(INDEX('Helper Data'!$A$2:$K$100000,'Helper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Data'!$A$2:$K$100000,'Helper Data'!J269,COLUMNS('Helper Data'!$A$2:A269)),"")</f>
        <v/>
      </c>
      <c r="B269" s="19" t="str">
        <f>IFERROR(INDEX('Helper Data'!$A$2:$K$100000,'Helper Data'!J269,COLUMNS('Helper Data'!$A$2:C269)),"")</f>
        <v/>
      </c>
      <c r="C269" s="20" t="str">
        <f>IFERROR(INDEX('Helper Data'!$A$2:$K$100000,'Helper Data'!J269,COLUMNS('Helper Data'!$A$2:E269)),"")</f>
        <v/>
      </c>
      <c r="D269" s="20" t="str">
        <f>IFERROR(INDEX('Helper Data'!$A$2:$K$100000,'Helper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Data'!$A$2:$K$100000,'Helper Data'!J270,COLUMNS('Helper Data'!$A$2:A270)),"")</f>
        <v/>
      </c>
      <c r="B270" s="19" t="str">
        <f>IFERROR(INDEX('Helper Data'!$A$2:$K$100000,'Helper Data'!J270,COLUMNS('Helper Data'!$A$2:C270)),"")</f>
        <v/>
      </c>
      <c r="C270" s="20" t="str">
        <f>IFERROR(INDEX('Helper Data'!$A$2:$K$100000,'Helper Data'!J270,COLUMNS('Helper Data'!$A$2:E270)),"")</f>
        <v/>
      </c>
      <c r="D270" s="20" t="str">
        <f>IFERROR(INDEX('Helper Data'!$A$2:$K$100000,'Helper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Data'!$A$2:$K$100000,'Helper Data'!J271,COLUMNS('Helper Data'!$A$2:A271)),"")</f>
        <v/>
      </c>
      <c r="B271" s="19" t="str">
        <f>IFERROR(INDEX('Helper Data'!$A$2:$K$100000,'Helper Data'!J271,COLUMNS('Helper Data'!$A$2:C271)),"")</f>
        <v/>
      </c>
      <c r="C271" s="20" t="str">
        <f>IFERROR(INDEX('Helper Data'!$A$2:$K$100000,'Helper Data'!J271,COLUMNS('Helper Data'!$A$2:E271)),"")</f>
        <v/>
      </c>
      <c r="D271" s="20" t="str">
        <f>IFERROR(INDEX('Helper Data'!$A$2:$K$100000,'Helper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Data'!$A$2:$K$100000,'Helper Data'!J272,COLUMNS('Helper Data'!$A$2:A272)),"")</f>
        <v/>
      </c>
      <c r="B272" s="19" t="str">
        <f>IFERROR(INDEX('Helper Data'!$A$2:$K$100000,'Helper Data'!J272,COLUMNS('Helper Data'!$A$2:C272)),"")</f>
        <v/>
      </c>
      <c r="C272" s="20" t="str">
        <f>IFERROR(INDEX('Helper Data'!$A$2:$K$100000,'Helper Data'!J272,COLUMNS('Helper Data'!$A$2:E272)),"")</f>
        <v/>
      </c>
      <c r="D272" s="20" t="str">
        <f>IFERROR(INDEX('Helper Data'!$A$2:$K$100000,'Helper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Data'!$A$2:$K$100000,'Helper Data'!J273,COLUMNS('Helper Data'!$A$2:A273)),"")</f>
        <v/>
      </c>
      <c r="B273" s="19" t="str">
        <f>IFERROR(INDEX('Helper Data'!$A$2:$K$100000,'Helper Data'!J273,COLUMNS('Helper Data'!$A$2:C273)),"")</f>
        <v/>
      </c>
      <c r="C273" s="20" t="str">
        <f>IFERROR(INDEX('Helper Data'!$A$2:$K$100000,'Helper Data'!J273,COLUMNS('Helper Data'!$A$2:E273)),"")</f>
        <v/>
      </c>
      <c r="D273" s="20" t="str">
        <f>IFERROR(INDEX('Helper Data'!$A$2:$K$100000,'Helper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Data'!$A$2:$K$100000,'Helper Data'!J274,COLUMNS('Helper Data'!$A$2:A274)),"")</f>
        <v/>
      </c>
      <c r="B274" s="19" t="str">
        <f>IFERROR(INDEX('Helper Data'!$A$2:$K$100000,'Helper Data'!J274,COLUMNS('Helper Data'!$A$2:C274)),"")</f>
        <v/>
      </c>
      <c r="C274" s="20" t="str">
        <f>IFERROR(INDEX('Helper Data'!$A$2:$K$100000,'Helper Data'!J274,COLUMNS('Helper Data'!$A$2:E274)),"")</f>
        <v/>
      </c>
      <c r="D274" s="20" t="str">
        <f>IFERROR(INDEX('Helper Data'!$A$2:$K$100000,'Helper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Data'!$A$2:$K$100000,'Helper Data'!J275,COLUMNS('Helper Data'!$A$2:A275)),"")</f>
        <v/>
      </c>
      <c r="B275" s="19" t="str">
        <f>IFERROR(INDEX('Helper Data'!$A$2:$K$100000,'Helper Data'!J275,COLUMNS('Helper Data'!$A$2:C275)),"")</f>
        <v/>
      </c>
      <c r="C275" s="20" t="str">
        <f>IFERROR(INDEX('Helper Data'!$A$2:$K$100000,'Helper Data'!J275,COLUMNS('Helper Data'!$A$2:E275)),"")</f>
        <v/>
      </c>
      <c r="D275" s="20" t="str">
        <f>IFERROR(INDEX('Helper Data'!$A$2:$K$100000,'Helper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Data'!$A$2:$K$100000,'Helper Data'!J276,COLUMNS('Helper Data'!$A$2:A276)),"")</f>
        <v/>
      </c>
      <c r="B276" s="19" t="str">
        <f>IFERROR(INDEX('Helper Data'!$A$2:$K$100000,'Helper Data'!J276,COLUMNS('Helper Data'!$A$2:C276)),"")</f>
        <v/>
      </c>
      <c r="C276" s="20" t="str">
        <f>IFERROR(INDEX('Helper Data'!$A$2:$K$100000,'Helper Data'!J276,COLUMNS('Helper Data'!$A$2:E276)),"")</f>
        <v/>
      </c>
      <c r="D276" s="20" t="str">
        <f>IFERROR(INDEX('Helper Data'!$A$2:$K$100000,'Helper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Data'!$A$2:$K$100000,'Helper Data'!J277,COLUMNS('Helper Data'!$A$2:A277)),"")</f>
        <v/>
      </c>
      <c r="B277" s="19" t="str">
        <f>IFERROR(INDEX('Helper Data'!$A$2:$K$100000,'Helper Data'!J277,COLUMNS('Helper Data'!$A$2:C277)),"")</f>
        <v/>
      </c>
      <c r="C277" s="20" t="str">
        <f>IFERROR(INDEX('Helper Data'!$A$2:$K$100000,'Helper Data'!J277,COLUMNS('Helper Data'!$A$2:E277)),"")</f>
        <v/>
      </c>
      <c r="D277" s="20" t="str">
        <f>IFERROR(INDEX('Helper Data'!$A$2:$K$100000,'Helper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Data'!$A$2:$K$100000,'Helper Data'!J278,COLUMNS('Helper Data'!$A$2:A278)),"")</f>
        <v/>
      </c>
      <c r="B278" s="19" t="str">
        <f>IFERROR(INDEX('Helper Data'!$A$2:$K$100000,'Helper Data'!J278,COLUMNS('Helper Data'!$A$2:C278)),"")</f>
        <v/>
      </c>
      <c r="C278" s="20" t="str">
        <f>IFERROR(INDEX('Helper Data'!$A$2:$K$100000,'Helper Data'!J278,COLUMNS('Helper Data'!$A$2:E278)),"")</f>
        <v/>
      </c>
      <c r="D278" s="20" t="str">
        <f>IFERROR(INDEX('Helper Data'!$A$2:$K$100000,'Helper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Data'!$A$2:$K$100000,'Helper Data'!J279,COLUMNS('Helper Data'!$A$2:A279)),"")</f>
        <v/>
      </c>
      <c r="B279" s="19" t="str">
        <f>IFERROR(INDEX('Helper Data'!$A$2:$K$100000,'Helper Data'!J279,COLUMNS('Helper Data'!$A$2:C279)),"")</f>
        <v/>
      </c>
      <c r="C279" s="20" t="str">
        <f>IFERROR(INDEX('Helper Data'!$A$2:$K$100000,'Helper Data'!J279,COLUMNS('Helper Data'!$A$2:E279)),"")</f>
        <v/>
      </c>
      <c r="D279" s="20" t="str">
        <f>IFERROR(INDEX('Helper Data'!$A$2:$K$100000,'Helper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Data'!$A$2:$K$100000,'Helper Data'!J280,COLUMNS('Helper Data'!$A$2:A280)),"")</f>
        <v/>
      </c>
      <c r="B280" s="19" t="str">
        <f>IFERROR(INDEX('Helper Data'!$A$2:$K$100000,'Helper Data'!J280,COLUMNS('Helper Data'!$A$2:C280)),"")</f>
        <v/>
      </c>
      <c r="C280" s="20" t="str">
        <f>IFERROR(INDEX('Helper Data'!$A$2:$K$100000,'Helper Data'!J280,COLUMNS('Helper Data'!$A$2:E280)),"")</f>
        <v/>
      </c>
      <c r="D280" s="20" t="str">
        <f>IFERROR(INDEX('Helper Data'!$A$2:$K$100000,'Helper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Data'!$A$2:$K$100000,'Helper Data'!J281,COLUMNS('Helper Data'!$A$2:A281)),"")</f>
        <v/>
      </c>
      <c r="B281" s="19" t="str">
        <f>IFERROR(INDEX('Helper Data'!$A$2:$K$100000,'Helper Data'!J281,COLUMNS('Helper Data'!$A$2:C281)),"")</f>
        <v/>
      </c>
      <c r="C281" s="20" t="str">
        <f>IFERROR(INDEX('Helper Data'!$A$2:$K$100000,'Helper Data'!J281,COLUMNS('Helper Data'!$A$2:E281)),"")</f>
        <v/>
      </c>
      <c r="D281" s="20" t="str">
        <f>IFERROR(INDEX('Helper Data'!$A$2:$K$100000,'Helper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Data'!$A$2:$K$100000,'Helper Data'!J282,COLUMNS('Helper Data'!$A$2:A282)),"")</f>
        <v/>
      </c>
      <c r="B282" s="19" t="str">
        <f>IFERROR(INDEX('Helper Data'!$A$2:$K$100000,'Helper Data'!J282,COLUMNS('Helper Data'!$A$2:C282)),"")</f>
        <v/>
      </c>
      <c r="C282" s="20" t="str">
        <f>IFERROR(INDEX('Helper Data'!$A$2:$K$100000,'Helper Data'!J282,COLUMNS('Helper Data'!$A$2:E282)),"")</f>
        <v/>
      </c>
      <c r="D282" s="20" t="str">
        <f>IFERROR(INDEX('Helper Data'!$A$2:$K$100000,'Helper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Data'!$A$2:$K$100000,'Helper Data'!J283,COLUMNS('Helper Data'!$A$2:A283)),"")</f>
        <v/>
      </c>
      <c r="B283" s="19" t="str">
        <f>IFERROR(INDEX('Helper Data'!$A$2:$K$100000,'Helper Data'!J283,COLUMNS('Helper Data'!$A$2:C283)),"")</f>
        <v/>
      </c>
      <c r="C283" s="20" t="str">
        <f>IFERROR(INDEX('Helper Data'!$A$2:$K$100000,'Helper Data'!J283,COLUMNS('Helper Data'!$A$2:E283)),"")</f>
        <v/>
      </c>
      <c r="D283" s="20" t="str">
        <f>IFERROR(INDEX('Helper Data'!$A$2:$K$100000,'Helper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Data'!$A$2:$K$100000,'Helper Data'!J284,COLUMNS('Helper Data'!$A$2:A284)),"")</f>
        <v/>
      </c>
      <c r="B284" s="19" t="str">
        <f>IFERROR(INDEX('Helper Data'!$A$2:$K$100000,'Helper Data'!J284,COLUMNS('Helper Data'!$A$2:C284)),"")</f>
        <v/>
      </c>
      <c r="C284" s="20" t="str">
        <f>IFERROR(INDEX('Helper Data'!$A$2:$K$100000,'Helper Data'!J284,COLUMNS('Helper Data'!$A$2:E284)),"")</f>
        <v/>
      </c>
      <c r="D284" s="20" t="str">
        <f>IFERROR(INDEX('Helper Data'!$A$2:$K$100000,'Helper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Data'!$A$2:$K$100000,'Helper Data'!J285,COLUMNS('Helper Data'!$A$2:A285)),"")</f>
        <v/>
      </c>
      <c r="B285" s="19" t="str">
        <f>IFERROR(INDEX('Helper Data'!$A$2:$K$100000,'Helper Data'!J285,COLUMNS('Helper Data'!$A$2:C285)),"")</f>
        <v/>
      </c>
      <c r="C285" s="20" t="str">
        <f>IFERROR(INDEX('Helper Data'!$A$2:$K$100000,'Helper Data'!J285,COLUMNS('Helper Data'!$A$2:E285)),"")</f>
        <v/>
      </c>
      <c r="D285" s="20" t="str">
        <f>IFERROR(INDEX('Helper Data'!$A$2:$K$100000,'Helper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Data'!$A$2:$K$100000,'Helper Data'!J286,COLUMNS('Helper Data'!$A$2:A286)),"")</f>
        <v/>
      </c>
      <c r="B286" s="19" t="str">
        <f>IFERROR(INDEX('Helper Data'!$A$2:$K$100000,'Helper Data'!J286,COLUMNS('Helper Data'!$A$2:C286)),"")</f>
        <v/>
      </c>
      <c r="C286" s="20" t="str">
        <f>IFERROR(INDEX('Helper Data'!$A$2:$K$100000,'Helper Data'!J286,COLUMNS('Helper Data'!$A$2:E286)),"")</f>
        <v/>
      </c>
      <c r="D286" s="20" t="str">
        <f>IFERROR(INDEX('Helper Data'!$A$2:$K$100000,'Helper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Data'!$A$2:$K$100000,'Helper Data'!J287,COLUMNS('Helper Data'!$A$2:A287)),"")</f>
        <v/>
      </c>
      <c r="B287" s="19" t="str">
        <f>IFERROR(INDEX('Helper Data'!$A$2:$K$100000,'Helper Data'!J287,COLUMNS('Helper Data'!$A$2:C287)),"")</f>
        <v/>
      </c>
      <c r="C287" s="20" t="str">
        <f>IFERROR(INDEX('Helper Data'!$A$2:$K$100000,'Helper Data'!J287,COLUMNS('Helper Data'!$A$2:E287)),"")</f>
        <v/>
      </c>
      <c r="D287" s="20" t="str">
        <f>IFERROR(INDEX('Helper Data'!$A$2:$K$100000,'Helper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Data'!$A$2:$K$100000,'Helper Data'!J288,COLUMNS('Helper Data'!$A$2:A288)),"")</f>
        <v/>
      </c>
      <c r="B288" s="19" t="str">
        <f>IFERROR(INDEX('Helper Data'!$A$2:$K$100000,'Helper Data'!J288,COLUMNS('Helper Data'!$A$2:C288)),"")</f>
        <v/>
      </c>
      <c r="C288" s="20" t="str">
        <f>IFERROR(INDEX('Helper Data'!$A$2:$K$100000,'Helper Data'!J288,COLUMNS('Helper Data'!$A$2:E288)),"")</f>
        <v/>
      </c>
      <c r="D288" s="20" t="str">
        <f>IFERROR(INDEX('Helper Data'!$A$2:$K$100000,'Helper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Data'!$A$2:$K$100000,'Helper Data'!J289,COLUMNS('Helper Data'!$A$2:A289)),"")</f>
        <v/>
      </c>
      <c r="B289" s="19" t="str">
        <f>IFERROR(INDEX('Helper Data'!$A$2:$K$100000,'Helper Data'!J289,COLUMNS('Helper Data'!$A$2:C289)),"")</f>
        <v/>
      </c>
      <c r="C289" s="20" t="str">
        <f>IFERROR(INDEX('Helper Data'!$A$2:$K$100000,'Helper Data'!J289,COLUMNS('Helper Data'!$A$2:E289)),"")</f>
        <v/>
      </c>
      <c r="D289" s="20" t="str">
        <f>IFERROR(INDEX('Helper Data'!$A$2:$K$100000,'Helper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Data'!$A$2:$K$100000,'Helper Data'!J290,COLUMNS('Helper Data'!$A$2:A290)),"")</f>
        <v/>
      </c>
      <c r="B290" s="19" t="str">
        <f>IFERROR(INDEX('Helper Data'!$A$2:$K$100000,'Helper Data'!J290,COLUMNS('Helper Data'!$A$2:C290)),"")</f>
        <v/>
      </c>
      <c r="C290" s="20" t="str">
        <f>IFERROR(INDEX('Helper Data'!$A$2:$K$100000,'Helper Data'!J290,COLUMNS('Helper Data'!$A$2:E290)),"")</f>
        <v/>
      </c>
      <c r="D290" s="20" t="str">
        <f>IFERROR(INDEX('Helper Data'!$A$2:$K$100000,'Helper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Data'!$A$2:$K$100000,'Helper Data'!J291,COLUMNS('Helper Data'!$A$2:A291)),"")</f>
        <v/>
      </c>
      <c r="B291" s="19" t="str">
        <f>IFERROR(INDEX('Helper Data'!$A$2:$K$100000,'Helper Data'!J291,COLUMNS('Helper Data'!$A$2:C291)),"")</f>
        <v/>
      </c>
      <c r="C291" s="20" t="str">
        <f>IFERROR(INDEX('Helper Data'!$A$2:$K$100000,'Helper Data'!J291,COLUMNS('Helper Data'!$A$2:E291)),"")</f>
        <v/>
      </c>
      <c r="D291" s="20" t="str">
        <f>IFERROR(INDEX('Helper Data'!$A$2:$K$100000,'Helper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Data'!$A$2:$K$100000,'Helper Data'!J292,COLUMNS('Helper Data'!$A$2:A292)),"")</f>
        <v/>
      </c>
      <c r="B292" s="19" t="str">
        <f>IFERROR(INDEX('Helper Data'!$A$2:$K$100000,'Helper Data'!J292,COLUMNS('Helper Data'!$A$2:C292)),"")</f>
        <v/>
      </c>
      <c r="C292" s="20" t="str">
        <f>IFERROR(INDEX('Helper Data'!$A$2:$K$100000,'Helper Data'!J292,COLUMNS('Helper Data'!$A$2:E292)),"")</f>
        <v/>
      </c>
      <c r="D292" s="20" t="str">
        <f>IFERROR(INDEX('Helper Data'!$A$2:$K$100000,'Helper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Data'!$A$2:$K$100000,'Helper Data'!J293,COLUMNS('Helper Data'!$A$2:A293)),"")</f>
        <v/>
      </c>
      <c r="B293" s="19" t="str">
        <f>IFERROR(INDEX('Helper Data'!$A$2:$K$100000,'Helper Data'!J293,COLUMNS('Helper Data'!$A$2:C293)),"")</f>
        <v/>
      </c>
      <c r="C293" s="20" t="str">
        <f>IFERROR(INDEX('Helper Data'!$A$2:$K$100000,'Helper Data'!J293,COLUMNS('Helper Data'!$A$2:E293)),"")</f>
        <v/>
      </c>
      <c r="D293" s="20" t="str">
        <f>IFERROR(INDEX('Helper Data'!$A$2:$K$100000,'Helper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Data'!$A$2:$K$100000,'Helper Data'!J294,COLUMNS('Helper Data'!$A$2:A294)),"")</f>
        <v/>
      </c>
      <c r="B294" s="19" t="str">
        <f>IFERROR(INDEX('Helper Data'!$A$2:$K$100000,'Helper Data'!J294,COLUMNS('Helper Data'!$A$2:C294)),"")</f>
        <v/>
      </c>
      <c r="C294" s="20" t="str">
        <f>IFERROR(INDEX('Helper Data'!$A$2:$K$100000,'Helper Data'!J294,COLUMNS('Helper Data'!$A$2:E294)),"")</f>
        <v/>
      </c>
      <c r="D294" s="20" t="str">
        <f>IFERROR(INDEX('Helper Data'!$A$2:$K$100000,'Helper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Data'!$A$2:$K$100000,'Helper Data'!J295,COLUMNS('Helper Data'!$A$2:A295)),"")</f>
        <v/>
      </c>
      <c r="B295" s="19" t="str">
        <f>IFERROR(INDEX('Helper Data'!$A$2:$K$100000,'Helper Data'!J295,COLUMNS('Helper Data'!$A$2:C295)),"")</f>
        <v/>
      </c>
      <c r="C295" s="20" t="str">
        <f>IFERROR(INDEX('Helper Data'!$A$2:$K$100000,'Helper Data'!J295,COLUMNS('Helper Data'!$A$2:E295)),"")</f>
        <v/>
      </c>
      <c r="D295" s="20" t="str">
        <f>IFERROR(INDEX('Helper Data'!$A$2:$K$100000,'Helper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Data'!$A$2:$K$100000,'Helper Data'!J296,COLUMNS('Helper Data'!$A$2:A296)),"")</f>
        <v/>
      </c>
      <c r="B296" s="19" t="str">
        <f>IFERROR(INDEX('Helper Data'!$A$2:$K$100000,'Helper Data'!J296,COLUMNS('Helper Data'!$A$2:C296)),"")</f>
        <v/>
      </c>
      <c r="C296" s="20" t="str">
        <f>IFERROR(INDEX('Helper Data'!$A$2:$K$100000,'Helper Data'!J296,COLUMNS('Helper Data'!$A$2:E296)),"")</f>
        <v/>
      </c>
      <c r="D296" s="20" t="str">
        <f>IFERROR(INDEX('Helper Data'!$A$2:$K$100000,'Helper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Data'!$A$2:$K$100000,'Helper Data'!J297,COLUMNS('Helper Data'!$A$2:A297)),"")</f>
        <v/>
      </c>
      <c r="B297" s="19" t="str">
        <f>IFERROR(INDEX('Helper Data'!$A$2:$K$100000,'Helper Data'!J297,COLUMNS('Helper Data'!$A$2:C297)),"")</f>
        <v/>
      </c>
      <c r="C297" s="20" t="str">
        <f>IFERROR(INDEX('Helper Data'!$A$2:$K$100000,'Helper Data'!J297,COLUMNS('Helper Data'!$A$2:E297)),"")</f>
        <v/>
      </c>
      <c r="D297" s="20" t="str">
        <f>IFERROR(INDEX('Helper Data'!$A$2:$K$100000,'Helper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Data'!$A$2:$K$100000,'Helper Data'!J298,COLUMNS('Helper Data'!$A$2:A298)),"")</f>
        <v/>
      </c>
      <c r="B298" s="19" t="str">
        <f>IFERROR(INDEX('Helper Data'!$A$2:$K$100000,'Helper Data'!J298,COLUMNS('Helper Data'!$A$2:C298)),"")</f>
        <v/>
      </c>
      <c r="C298" s="20" t="str">
        <f>IFERROR(INDEX('Helper Data'!$A$2:$K$100000,'Helper Data'!J298,COLUMNS('Helper Data'!$A$2:E298)),"")</f>
        <v/>
      </c>
      <c r="D298" s="20" t="str">
        <f>IFERROR(INDEX('Helper Data'!$A$2:$K$100000,'Helper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sheetProtection algorithmName="SHA-512" hashValue="faXBBMIaIWYg5Bwxz8cjGMPplVUflJxBg+gZeo2Kf5fn1W2WNS2ewzky9/KbD4unAptjmaJnmTc6ez4Yxexezw==" saltValue="1C2dONDpAg9UevR/wFZz7w==" spinCount="100000" sheet="1" objects="1" scenarios="1"/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Data'!$Y$1:$Y$99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0070"/>
  <sheetViews>
    <sheetView workbookViewId="0">
      <pane ySplit="1" topLeftCell="A86" activePane="bottomLeft" state="frozen"/>
      <selection pane="bottomLeft" activeCell="J14566" sqref="J14566"/>
    </sheetView>
  </sheetViews>
  <sheetFormatPr defaultRowHeight="15" x14ac:dyDescent="0.25"/>
  <cols>
    <col min="1" max="1" width="45.7109375" bestFit="1" customWidth="1"/>
    <col min="2" max="2" width="31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IFERROR(SMALL($I$2:$I$100000,H2),"")</f>
        <v>19802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>1+H2</f>
        <v>2</v>
      </c>
      <c r="I3" s="30" t="str">
        <f>IF(G3='Check Register'!$E$1,H3,"")</f>
        <v/>
      </c>
      <c r="J3" s="16">
        <f t="shared" si="1"/>
        <v>19803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ref="H4:H67" si="2">1+H3</f>
        <v>3</v>
      </c>
      <c r="I4" s="30" t="str">
        <f>IF(G4='Check Register'!$E$1,H4,"")</f>
        <v/>
      </c>
      <c r="J4" s="16">
        <f t="shared" si="1"/>
        <v>19804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19805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19806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19807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19808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19809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19810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19811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19812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19813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19814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19815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19816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19817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19818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19819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19820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19821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19822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19823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19824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19825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19826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19827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19828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19829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19830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19831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19832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19833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19834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19835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19836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19837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19838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19839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19840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19841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19842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19843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19844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19845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19846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19847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19848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19849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19850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19851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19852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19853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19854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19855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19856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19857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19858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19859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19860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19861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19862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19863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19864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19865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IFERROR(SMALL($I$2:$I$100000,H66),"")</f>
        <v>19866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si="2"/>
        <v>66</v>
      </c>
      <c r="I67" s="30" t="str">
        <f>IF(G67='Check Register'!$E$1,H67,"")</f>
        <v/>
      </c>
      <c r="J67" s="16">
        <f t="shared" si="4"/>
        <v>19867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ref="H68:H131" si="5">1+H67</f>
        <v>67</v>
      </c>
      <c r="I68" s="30" t="str">
        <f>IF(G68='Check Register'!$E$1,H68,"")</f>
        <v/>
      </c>
      <c r="J68" s="16">
        <f t="shared" si="4"/>
        <v>19868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19869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19870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19871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19872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19873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19874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19875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19876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19877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19878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19879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19880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19881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19882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19883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19884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19885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19886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19887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19888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19889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19890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19891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19892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19893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19894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19895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19896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19897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19898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19899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19900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19901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19902</v>
      </c>
      <c r="W102" s="7">
        <v>45717</v>
      </c>
      <c r="X102" s="7">
        <v>45747</v>
      </c>
      <c r="Y102" s="8" t="s">
        <v>1550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19903</v>
      </c>
      <c r="W103" s="7">
        <v>45748</v>
      </c>
      <c r="X103" s="7">
        <v>45777</v>
      </c>
      <c r="Y103" s="8" t="s">
        <v>1551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19904</v>
      </c>
      <c r="W104" s="7">
        <v>45778</v>
      </c>
      <c r="X104" s="7">
        <v>45808</v>
      </c>
      <c r="Y104" s="8" t="s">
        <v>1546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19905</v>
      </c>
      <c r="W105" s="7">
        <v>45809</v>
      </c>
      <c r="X105" s="7">
        <v>45838</v>
      </c>
      <c r="Y105" s="8" t="s">
        <v>1547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19906</v>
      </c>
      <c r="W106" s="7">
        <v>45839</v>
      </c>
      <c r="X106" s="7">
        <v>45869</v>
      </c>
      <c r="Y106" s="8" t="s">
        <v>1552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19907</v>
      </c>
      <c r="W107" s="7">
        <v>45870</v>
      </c>
      <c r="X107" s="7">
        <v>45900</v>
      </c>
      <c r="Y107" s="8" t="s">
        <v>1553</v>
      </c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19908</v>
      </c>
      <c r="W108" s="7">
        <v>45901</v>
      </c>
      <c r="X108" s="7">
        <v>45930</v>
      </c>
      <c r="Y108" s="8" t="s">
        <v>1548</v>
      </c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19909</v>
      </c>
      <c r="W109" s="7">
        <v>45931</v>
      </c>
      <c r="X109" s="7">
        <v>45961</v>
      </c>
      <c r="Y109" s="8" t="s">
        <v>1549</v>
      </c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19910</v>
      </c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19911</v>
      </c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19912</v>
      </c>
    </row>
    <row r="113" spans="1:10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19913</v>
      </c>
    </row>
    <row r="114" spans="1:10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19914</v>
      </c>
    </row>
    <row r="115" spans="1:10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19915</v>
      </c>
    </row>
    <row r="116" spans="1:10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19916</v>
      </c>
    </row>
    <row r="117" spans="1:10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19917</v>
      </c>
    </row>
    <row r="118" spans="1:10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19918</v>
      </c>
    </row>
    <row r="119" spans="1:10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19919</v>
      </c>
    </row>
    <row r="120" spans="1:10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19920</v>
      </c>
    </row>
    <row r="121" spans="1:10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19921</v>
      </c>
    </row>
    <row r="122" spans="1:10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19922</v>
      </c>
    </row>
    <row r="123" spans="1:10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19923</v>
      </c>
    </row>
    <row r="124" spans="1:10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19924</v>
      </c>
    </row>
    <row r="125" spans="1:10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 t="str">
        <f t="shared" si="4"/>
        <v/>
      </c>
    </row>
    <row r="126" spans="1:10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 t="str">
        <f t="shared" si="4"/>
        <v/>
      </c>
    </row>
    <row r="127" spans="1:10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 t="str">
        <f t="shared" si="4"/>
        <v/>
      </c>
    </row>
    <row r="128" spans="1:10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 t="str">
        <f t="shared" si="4"/>
        <v/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 t="str">
        <f t="shared" si="4"/>
        <v/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 t="str">
        <f t="shared" ref="J130:J193" si="7">IFERROR(SMALL($I$2:$I$100000,H130),"")</f>
        <v/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si="5"/>
        <v>130</v>
      </c>
      <c r="I131" s="30" t="str">
        <f>IF(G131='Check Register'!$E$1,H131,"")</f>
        <v/>
      </c>
      <c r="J131" s="16" t="str">
        <f t="shared" si="7"/>
        <v/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ref="H132:H195" si="8">1+H131</f>
        <v>131</v>
      </c>
      <c r="I132" s="30" t="str">
        <f>IF(G132='Check Register'!$E$1,H132,"")</f>
        <v/>
      </c>
      <c r="J132" s="16" t="str">
        <f t="shared" si="7"/>
        <v/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 t="str">
        <f t="shared" si="7"/>
        <v/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 t="str">
        <f t="shared" si="7"/>
        <v/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 t="str">
        <f t="shared" si="7"/>
        <v/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 t="str">
        <f t="shared" si="7"/>
        <v/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 t="str">
        <f t="shared" si="7"/>
        <v/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 t="str">
        <f t="shared" si="7"/>
        <v/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 t="str">
        <f t="shared" si="7"/>
        <v/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 t="str">
        <f t="shared" si="7"/>
        <v/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 t="str">
        <f t="shared" si="7"/>
        <v/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 t="str">
        <f t="shared" si="7"/>
        <v/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 t="str">
        <f t="shared" si="7"/>
        <v/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 t="str">
        <f t="shared" si="7"/>
        <v/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 t="str">
        <f t="shared" si="7"/>
        <v/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 t="str">
        <f t="shared" si="7"/>
        <v/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 t="str">
        <f t="shared" si="7"/>
        <v/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 t="str">
        <f t="shared" si="7"/>
        <v/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 t="str">
        <f t="shared" si="7"/>
        <v/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 t="str">
        <f t="shared" si="7"/>
        <v/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 t="str">
        <f t="shared" si="7"/>
        <v/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 t="str">
        <f t="shared" si="7"/>
        <v/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 t="str">
        <f t="shared" si="7"/>
        <v/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 t="str">
        <f t="shared" si="7"/>
        <v/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 t="str">
        <f t="shared" si="7"/>
        <v/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 t="str">
        <f t="shared" si="7"/>
        <v/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 t="str">
        <f t="shared" si="7"/>
        <v/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 t="str">
        <f t="shared" si="7"/>
        <v/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 t="str">
        <f t="shared" si="7"/>
        <v/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 t="str">
        <f t="shared" si="7"/>
        <v/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 t="str">
        <f t="shared" si="7"/>
        <v/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 t="str">
        <f t="shared" si="7"/>
        <v/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 t="str">
        <f t="shared" si="7"/>
        <v/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 t="str">
        <f t="shared" si="7"/>
        <v/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 t="str">
        <f t="shared" si="7"/>
        <v/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 t="str">
        <f t="shared" si="7"/>
        <v/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 t="str">
        <f t="shared" si="7"/>
        <v/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 t="str">
        <f t="shared" si="7"/>
        <v/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>VLOOKUP(C169,W:Y,3,TRUE)</f>
        <v>Oct 16</v>
      </c>
      <c r="H169" s="27">
        <f t="shared" si="8"/>
        <v>168</v>
      </c>
      <c r="I169" s="30" t="str">
        <f>IF(G169='Check Register'!$E$1,H169,"")</f>
        <v/>
      </c>
      <c r="J169" s="16" t="str">
        <f t="shared" si="7"/>
        <v/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 t="str">
        <f t="shared" si="7"/>
        <v/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 t="str">
        <f t="shared" si="7"/>
        <v/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 t="str">
        <f t="shared" si="7"/>
        <v/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 t="str">
        <f t="shared" si="7"/>
        <v/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 t="str">
        <f t="shared" si="7"/>
        <v/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 t="str">
        <f t="shared" si="7"/>
        <v/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 t="str">
        <f t="shared" si="7"/>
        <v/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 t="str">
        <f t="shared" si="7"/>
        <v/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 t="str">
        <f t="shared" si="7"/>
        <v/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 t="str">
        <f t="shared" si="7"/>
        <v/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 t="str">
        <f t="shared" si="7"/>
        <v/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 t="str">
        <f t="shared" si="7"/>
        <v/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 t="str">
        <f t="shared" si="7"/>
        <v/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 t="str">
        <f t="shared" si="7"/>
        <v/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 t="str">
        <f t="shared" si="7"/>
        <v/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 t="str">
        <f t="shared" si="7"/>
        <v/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 t="str">
        <f t="shared" si="7"/>
        <v/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 t="str">
        <f t="shared" si="7"/>
        <v/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 t="str">
        <f t="shared" si="7"/>
        <v/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 t="str">
        <f t="shared" si="7"/>
        <v/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 t="str">
        <f t="shared" si="7"/>
        <v/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 t="str">
        <f t="shared" si="7"/>
        <v/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 t="str">
        <f t="shared" si="7"/>
        <v/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 t="str">
        <f t="shared" si="7"/>
        <v/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 t="str">
        <f t="shared" ref="J194:J257" si="10">IFERROR(SMALL($I$2:$I$100000,H194),"")</f>
        <v/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si="8"/>
        <v>194</v>
      </c>
      <c r="I195" s="30" t="str">
        <f>IF(G195='Check Register'!$E$1,H195,"")</f>
        <v/>
      </c>
      <c r="J195" s="16" t="str">
        <f t="shared" si="10"/>
        <v/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ref="H196:H259" si="11">1+H195</f>
        <v>195</v>
      </c>
      <c r="I196" s="30" t="str">
        <f>IF(G196='Check Register'!$E$1,H196,"")</f>
        <v/>
      </c>
      <c r="J196" s="16" t="str">
        <f t="shared" si="10"/>
        <v/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 t="str">
        <f t="shared" si="10"/>
        <v/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 t="str">
        <f t="shared" si="10"/>
        <v/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 t="str">
        <f t="shared" si="10"/>
        <v/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 t="str">
        <f t="shared" si="10"/>
        <v/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 t="str">
        <f t="shared" si="10"/>
        <v/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 t="str">
        <f t="shared" si="10"/>
        <v/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 t="str">
        <f t="shared" si="10"/>
        <v/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 t="str">
        <f t="shared" si="10"/>
        <v/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 t="str">
        <f t="shared" si="10"/>
        <v/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 t="str">
        <f t="shared" si="10"/>
        <v/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 t="str">
        <f t="shared" si="10"/>
        <v/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 t="str">
        <f t="shared" si="10"/>
        <v/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 t="str">
        <f t="shared" si="10"/>
        <v/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 t="str">
        <f t="shared" si="10"/>
        <v/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 t="str">
        <f t="shared" si="10"/>
        <v/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 t="str">
        <f t="shared" si="10"/>
        <v/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 t="str">
        <f t="shared" si="10"/>
        <v/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 t="str">
        <f t="shared" si="10"/>
        <v/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 t="str">
        <f t="shared" si="10"/>
        <v/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 t="str">
        <f t="shared" si="10"/>
        <v/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 t="str">
        <f t="shared" si="10"/>
        <v/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>1+H217</f>
        <v>217</v>
      </c>
      <c r="I218" s="30" t="str">
        <f>IF(G218='Check Register'!$E$1,H218,"")</f>
        <v/>
      </c>
      <c r="J218" s="16" t="str">
        <f t="shared" si="10"/>
        <v/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 t="str">
        <f t="shared" si="10"/>
        <v/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 t="str">
        <f t="shared" si="10"/>
        <v/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 t="str">
        <f t="shared" si="10"/>
        <v/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 t="str">
        <f t="shared" si="10"/>
        <v/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 t="str">
        <f t="shared" si="10"/>
        <v/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 t="str">
        <f t="shared" si="10"/>
        <v/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 t="str">
        <f t="shared" si="10"/>
        <v/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 t="str">
        <f t="shared" si="10"/>
        <v/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 t="str">
        <f t="shared" si="10"/>
        <v/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 t="str">
        <f t="shared" si="10"/>
        <v/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 t="str">
        <f t="shared" si="10"/>
        <v/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 t="str">
        <f t="shared" si="10"/>
        <v/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 t="str">
        <f t="shared" si="10"/>
        <v/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 t="str">
        <f t="shared" si="10"/>
        <v/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 t="str">
        <f t="shared" si="10"/>
        <v/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 t="str">
        <f t="shared" si="10"/>
        <v/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 t="str">
        <f t="shared" si="10"/>
        <v/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 t="str">
        <f t="shared" si="10"/>
        <v/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 t="str">
        <f t="shared" si="10"/>
        <v/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 t="str">
        <f t="shared" si="10"/>
        <v/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 t="str">
        <f t="shared" si="10"/>
        <v/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 t="str">
        <f t="shared" si="10"/>
        <v/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 t="str">
        <f t="shared" si="10"/>
        <v/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 t="str">
        <f t="shared" si="10"/>
        <v/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 t="str">
        <f t="shared" si="10"/>
        <v/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 t="str">
        <f t="shared" si="10"/>
        <v/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 t="str">
        <f t="shared" si="10"/>
        <v/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 t="str">
        <f t="shared" si="10"/>
        <v/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 t="str">
        <f t="shared" si="10"/>
        <v/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 t="str">
        <f t="shared" si="10"/>
        <v/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IFERROR(SMALL($I$2:$I$100000,H258),"")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si="11"/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ref="H260:H323" si="14">1+H259</f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IFERROR(SMALL($I$2:$I$100000,H322),"")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si="14"/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ref="H324:H387" si="17">1+H323</f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IFERROR(SMALL($I$2:$I$100000,H386),"")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si="17"/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ref="H388:H451" si="20">1+H387</f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IFERROR(SMALL($I$2:$I$100000,H450),"")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si="20"/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ref="H452:H515" si="23">1+H451</f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IFERROR(SMALL($I$2:$I$100000,H514),"")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si="23"/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ref="H516:H579" si="26">1+H515</f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IFERROR(SMALL($I$2:$I$100000,H578),"")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si="26"/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ref="H580:H643" si="29">1+H579</f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IFERROR(SMALL($I$2:$I$100000,H642),"")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si="29"/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ref="H644:H707" si="32">1+H643</f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IFERROR(SMALL($I$2:$I$100000,H706),"")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si="32"/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ref="H708:H771" si="35">1+H707</f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IFERROR(SMALL($I$2:$I$100000,H770),"")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si="35"/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ref="H772:H835" si="38">1+H771</f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IFERROR(SMALL($I$2:$I$100000,H834),"")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si="38"/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ref="H836:H899" si="41">1+H835</f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IFERROR(SMALL($I$2:$I$100000,H898),"")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si="41"/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ref="H900:H963" si="44">1+H899</f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IFERROR(SMALL($I$2:$I$100000,H962),"")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si="44"/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ref="H964:H1027" si="47">1+H963</f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IFERROR(SMALL($I$2:$I$100000,H1026),"")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si="47"/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ref="H1028:H1091" si="50">1+H1027</f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IFERROR(SMALL($I$2:$I$100000,H1090),"")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si="50"/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ref="H1092:H1155" si="53">1+H1091</f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IFERROR(SMALL($I$2:$I$100000,H1154),"")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si="53"/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ref="H1156:H1219" si="56">1+H1155</f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IFERROR(SMALL($I$2:$I$100000,H1218),"")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si="56"/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ref="H1220:H1283" si="59">1+H1219</f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IFERROR(SMALL($I$2:$I$100000,H1282),"")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si="59"/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ref="H1284:H1347" si="62">1+H1283</f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IFERROR(SMALL($I$2:$I$100000,H1346),"")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si="62"/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ref="H1348:H1411" si="65">1+H1347</f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IFERROR(SMALL($I$2:$I$100000,H1410),"")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si="65"/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ref="H1412:H1475" si="68">1+H1411</f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IFERROR(SMALL($I$2:$I$100000,H1474),"")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si="68"/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ref="H1476:H1539" si="71">1+H1475</f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IFERROR(SMALL($I$2:$I$100000,H1538),"")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si="71"/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ref="H1540:H1603" si="74">1+H1539</f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IFERROR(SMALL($I$2:$I$100000,H1602),"")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si="74"/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ref="H1604:H1667" si="77">1+H1603</f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IFERROR(SMALL($I$2:$I$100000,H1666),"")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si="77"/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ref="H1668:H1731" si="80">1+H1667</f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IFERROR(SMALL($I$2:$I$100000,H1730),"")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si="80"/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ref="H1732:H1795" si="83">1+H1731</f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IFERROR(SMALL($I$2:$I$100000,H1794),"")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si="83"/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ref="H1796:H1859" si="86">1+H1795</f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IFERROR(SMALL($I$2:$I$100000,H1858),"")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si="86"/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ref="H1860:H1923" si="89">1+H1859</f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IFERROR(SMALL($I$2:$I$100000,H1922),"")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si="89"/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ref="H1924:H1987" si="92">1+H1923</f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IFERROR(SMALL($I$2:$I$100000,H1986),"")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si="92"/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ref="H1988:H2051" si="95">1+H1987</f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IFERROR(SMALL($I$2:$I$100000,H2050),"")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si="95"/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ref="H2052:H2115" si="98">1+H2051</f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IFERROR(SMALL($I$2:$I$100000,H2114),"")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si="98"/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ref="H2116:H2179" si="101">1+H2115</f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IFERROR(SMALL($I$2:$I$100000,H2178),"")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si="101"/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ref="H2180:H2243" si="104">1+H2179</f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IFERROR(SMALL($I$2:$I$100000,H2242),"")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si="104"/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ref="H2244:H2307" si="107">1+H2243</f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IFERROR(SMALL($I$2:$I$100000,H2306),"")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si="107"/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ref="H2308:H2371" si="110">1+H2307</f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IFERROR(SMALL($I$2:$I$100000,H2370),"")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si="110"/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ref="H2372:H2435" si="113">1+H2371</f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IFERROR(SMALL($I$2:$I$100000,H2434),"")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si="113"/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ref="H2436:H2499" si="116">1+H2435</f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IFERROR(SMALL($I$2:$I$100000,H2498),"")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si="116"/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ref="H2500:H2563" si="119">1+H2499</f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IFERROR(SMALL($I$2:$I$100000,H2562),"")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si="119"/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ref="H2564:H2627" si="122">1+H2563</f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IFERROR(SMALL($I$2:$I$100000,H2626),"")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si="122"/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ref="H2628:H2691" si="125">1+H2627</f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IFERROR(SMALL($I$2:$I$100000,H2690),"")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si="125"/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ref="H2692:H2755" si="128">1+H2691</f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IFERROR(SMALL($I$2:$I$100000,H2754),"")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si="128"/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ref="H2756:H2819" si="131">1+H2755</f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IFERROR(SMALL($I$2:$I$100000,H2818),"")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si="131"/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ref="H2820:H2883" si="134">1+H2819</f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IFERROR(SMALL($I$2:$I$100000,H2882),"")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si="134"/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ref="H2884:H2947" si="137">1+H2883</f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IFERROR(SMALL($I$2:$I$100000,H2946),"")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si="137"/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ref="H2948:H3011" si="140">1+H2947</f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IFERROR(SMALL($I$2:$I$100000,H3010),"")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si="140"/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ref="H3012:H3075" si="143">1+H3011</f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IFERROR(SMALL($I$2:$I$100000,H3074),"")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si="143"/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ref="H3076:H3139" si="146">1+H3075</f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IFERROR(SMALL($I$2:$I$100000,H3138),"")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si="146"/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ref="H3140:H3203" si="149">1+H3139</f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IFERROR(SMALL($I$2:$I$100000,H3202),"")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si="149"/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ref="H3204:H3267" si="152">1+H3203</f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IFERROR(SMALL($I$2:$I$100000,H3266),"")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si="152"/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ref="H3268:H3331" si="155">1+H3267</f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IFERROR(SMALL($I$2:$I$100000,H3330),"")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si="155"/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ref="H3332:H3395" si="158">1+H3331</f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IFERROR(SMALL($I$2:$I$100000,H3394),"")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si="158"/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ref="H3396:H3459" si="161">1+H3395</f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IFERROR(SMALL($I$2:$I$100000,H3458),"")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si="161"/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ref="H3460:H3523" si="164">1+H3459</f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IFERROR(SMALL($I$2:$I$100000,H3522),"")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si="164"/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ref="H3524:H3587" si="167">1+H3523</f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IFERROR(SMALL($I$2:$I$100000,H3586),"")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si="167"/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ref="H3588:H3651" si="170">1+H3587</f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IFERROR(SMALL($I$2:$I$100000,H3650),"")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si="170"/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ref="H3652:H3715" si="173">1+H3651</f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IFERROR(SMALL($I$2:$I$100000,H3714),"")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si="173"/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ref="H3716:H3779" si="176">1+H3715</f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IFERROR(SMALL($I$2:$I$100000,H3778),"")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si="176"/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ref="H3780:H3843" si="179">1+H3779</f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IFERROR(SMALL($I$2:$I$100000,H3842),"")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si="179"/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ref="H3844:H3907" si="182">1+H3843</f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IFERROR(SMALL($I$2:$I$100000,H3906),"")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si="182"/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ref="H3908:H3971" si="185">1+H3907</f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IFERROR(SMALL($I$2:$I$100000,H3970),"")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si="185"/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ref="H3972:H4035" si="188">1+H3971</f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IFERROR(SMALL($I$2:$I$100000,H4034),"")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si="188"/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ref="H4036:H4099" si="191">1+H4035</f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IFERROR(SMALL($I$2:$I$100000,H4098),"")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si="191"/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ref="H4100:H4163" si="194">1+H4099</f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IFERROR(SMALL($I$2:$I$100000,H4162),"")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si="194"/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ref="H4164:H4227" si="197">1+H4163</f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IFERROR(SMALL($I$2:$I$100000,H4226),"")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si="197"/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ref="H4228:H4291" si="200">1+H4227</f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IFERROR(SMALL($I$2:$I$100000,H4290),"")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si="200"/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ref="H4292:H4355" si="203">1+H4291</f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IFERROR(SMALL($I$2:$I$100000,H4354),"")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si="203"/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ref="H4356:H4419" si="206">1+H4355</f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IFERROR(SMALL($I$2:$I$100000,H4418),"")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si="206"/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ref="H4420:H4483" si="209">1+H4419</f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IFERROR(SMALL($I$2:$I$100000,H4482),"")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si="209"/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ref="H4484:H4547" si="212">1+H4483</f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IFERROR(SMALL($I$2:$I$100000,H4546),"")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si="212"/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ref="H4548:H4611" si="215">1+H4547</f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IFERROR(SMALL($I$2:$I$100000,H4610),"")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si="215"/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ref="H4612:H4675" si="218">1+H4611</f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IFERROR(SMALL($I$2:$I$100000,H4674),"")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si="218"/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ref="H4676:H4739" si="221">1+H4675</f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IFERROR(SMALL($I$2:$I$100000,H4738),"")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si="221"/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ref="H4740:H4803" si="224">1+H4739</f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IFERROR(SMALL($I$2:$I$100000,H4802),"")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si="224"/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ref="H4804:H4867" si="227">1+H4803</f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IFERROR(SMALL($I$2:$I$100000,H4866),"")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si="227"/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ref="H4868:H4931" si="230">1+H4867</f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IFERROR(SMALL($I$2:$I$100000,H4930),"")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si="230"/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ref="H4932:H4995" si="233">1+H4931</f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IFERROR(SMALL($I$2:$I$100000,H4994),"")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si="233"/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ref="H4996:H5059" si="236">1+H4995</f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IFERROR(SMALL($I$2:$I$100000,H5058),"")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si="236"/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ref="H5060:H5123" si="239">1+H5059</f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IFERROR(SMALL($I$2:$I$100000,H5122),"")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si="239"/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ref="H5124:H5187" si="242">1+H5123</f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IFERROR(SMALL($I$2:$I$100000,H5186),"")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si="242"/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ref="H5188:H5251" si="245">1+H5187</f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IFERROR(SMALL($I$2:$I$100000,H5250),"")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si="245"/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ref="H5252:H5315" si="248">1+H5251</f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IFERROR(SMALL($I$2:$I$100000,H5314),"")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si="248"/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ref="H5316:H5379" si="251">1+H5315</f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IFERROR(SMALL($I$2:$I$100000,H5378),"")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si="251"/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ref="H5380:H5443" si="254">1+H5379</f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IFERROR(SMALL($I$2:$I$100000,H5442),"")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si="254"/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ref="H5444:H5507" si="257">1+H5443</f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IFERROR(SMALL($I$2:$I$100000,H5506),"")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si="257"/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ref="H5508:H5571" si="260">1+H5507</f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IFERROR(SMALL($I$2:$I$100000,H5570),"")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si="260"/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ref="H5572:H5635" si="263">1+H5571</f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IFERROR(SMALL($I$2:$I$100000,H5634),"")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si="263"/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ref="H5636:H5699" si="266">1+H5635</f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IFERROR(SMALL($I$2:$I$100000,H5698),"")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si="266"/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ref="H5700:H5763" si="269">1+H5699</f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IFERROR(SMALL($I$2:$I$100000,H5762),"")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si="269"/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ref="H5764:H5827" si="272">1+H5763</f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IFERROR(SMALL($I$2:$I$100000,H5826),"")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si="272"/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ref="H5828:H5891" si="275">1+H5827</f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IFERROR(SMALL($I$2:$I$100000,H5890),"")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si="275"/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ref="H5892:H5955" si="278">1+H5891</f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IFERROR(SMALL($I$2:$I$100000,H5954),"")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si="278"/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ref="H5956:H6019" si="281">1+H5955</f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IFERROR(SMALL($I$2:$I$100000,H6018),"")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si="281"/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ref="H6020:H6083" si="284">1+H6019</f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IFERROR(SMALL($I$2:$I$100000,H6082),"")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si="284"/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ref="H6084:H6147" si="287">1+H6083</f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IFERROR(SMALL($I$2:$I$100000,H6146),"")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si="287"/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ref="H6148:H6211" si="290">1+H6147</f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IFERROR(SMALL($I$2:$I$100000,H6210),"")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si="290"/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ref="H6212:H6275" si="293">1+H6211</f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IFERROR(SMALL($I$2:$I$100000,H6274),"")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si="293"/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ref="H6276:H6339" si="296">1+H6275</f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IFERROR(SMALL($I$2:$I$100000,H6338),"")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si="296"/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ref="H6340:H6403" si="299">1+H6339</f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IFERROR(SMALL($I$2:$I$100000,H6402),"")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si="299"/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ref="H6404:H6467" si="302">1+H6403</f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IFERROR(SMALL($I$2:$I$100000,H6466),"")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si="302"/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ref="H6468:H6508" si="305">1+H6467</f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ref="H6509:H6532" si="306">1+H6508</f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6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6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6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6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6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6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6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6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6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6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6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6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6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6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6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6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6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6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6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6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7">VLOOKUP(C6530,W:Y,3,TRUE)</f>
        <v>Feb 19</v>
      </c>
      <c r="H6530" s="27">
        <f t="shared" si="306"/>
        <v>6529</v>
      </c>
      <c r="I6530" s="30" t="str">
        <f>IF(G6530='Check Register'!$E$1,H6530,"")</f>
        <v/>
      </c>
      <c r="J6530" s="16" t="str">
        <f t="shared" ref="J6530:J6593" si="308">IFERROR(SMALL($I$2:$I$100000,H6530),"")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7"/>
        <v>Feb 19</v>
      </c>
      <c r="H6531" s="27">
        <f t="shared" si="306"/>
        <v>6530</v>
      </c>
      <c r="I6531" s="30" t="str">
        <f>IF(G6531='Check Register'!$E$1,H6531,"")</f>
        <v/>
      </c>
      <c r="J6531" s="16" t="str">
        <f t="shared" si="308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7"/>
        <v>Feb 19</v>
      </c>
      <c r="H6532" s="27">
        <f t="shared" si="306"/>
        <v>6531</v>
      </c>
      <c r="I6532" s="30" t="str">
        <f>IF(G6532='Check Register'!$E$1,H6532,"")</f>
        <v/>
      </c>
      <c r="J6532" s="16" t="str">
        <f t="shared" si="308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7"/>
        <v>Feb 19</v>
      </c>
      <c r="H6533" s="27">
        <f t="shared" ref="H6533:H6596" si="309">1+H6532</f>
        <v>6532</v>
      </c>
      <c r="I6533" s="30" t="str">
        <f>IF(G6533='Check Register'!$E$1,H6533,"")</f>
        <v/>
      </c>
      <c r="J6533" s="16" t="str">
        <f t="shared" si="308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7"/>
        <v>Feb 19</v>
      </c>
      <c r="H6534" s="27">
        <f t="shared" si="309"/>
        <v>6533</v>
      </c>
      <c r="I6534" s="30" t="str">
        <f>IF(G6534='Check Register'!$E$1,H6534,"")</f>
        <v/>
      </c>
      <c r="J6534" s="16" t="str">
        <f t="shared" si="308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7"/>
        <v>Feb 19</v>
      </c>
      <c r="H6535" s="27">
        <f t="shared" si="309"/>
        <v>6534</v>
      </c>
      <c r="I6535" s="30" t="str">
        <f>IF(G6535='Check Register'!$E$1,H6535,"")</f>
        <v/>
      </c>
      <c r="J6535" s="16" t="str">
        <f t="shared" si="308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7"/>
        <v>Feb 19</v>
      </c>
      <c r="H6536" s="27">
        <f t="shared" si="309"/>
        <v>6535</v>
      </c>
      <c r="I6536" s="30" t="str">
        <f>IF(G6536='Check Register'!$E$1,H6536,"")</f>
        <v/>
      </c>
      <c r="J6536" s="16" t="str">
        <f t="shared" si="308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7"/>
        <v>Feb 19</v>
      </c>
      <c r="H6537" s="27">
        <f t="shared" si="309"/>
        <v>6536</v>
      </c>
      <c r="I6537" s="30" t="str">
        <f>IF(G6537='Check Register'!$E$1,H6537,"")</f>
        <v/>
      </c>
      <c r="J6537" s="16" t="str">
        <f t="shared" si="308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7"/>
        <v>Feb 19</v>
      </c>
      <c r="H6538" s="27">
        <f t="shared" si="309"/>
        <v>6537</v>
      </c>
      <c r="I6538" s="30" t="str">
        <f>IF(G6538='Check Register'!$E$1,H6538,"")</f>
        <v/>
      </c>
      <c r="J6538" s="16" t="str">
        <f t="shared" si="308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7"/>
        <v>Feb 19</v>
      </c>
      <c r="H6539" s="27">
        <f t="shared" si="309"/>
        <v>6538</v>
      </c>
      <c r="I6539" s="30" t="str">
        <f>IF(G6539='Check Register'!$E$1,H6539,"")</f>
        <v/>
      </c>
      <c r="J6539" s="16" t="str">
        <f t="shared" si="308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7"/>
        <v>Feb 19</v>
      </c>
      <c r="H6540" s="27">
        <f t="shared" si="309"/>
        <v>6539</v>
      </c>
      <c r="I6540" s="30" t="str">
        <f>IF(G6540='Check Register'!$E$1,H6540,"")</f>
        <v/>
      </c>
      <c r="J6540" s="16" t="str">
        <f t="shared" si="308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7"/>
        <v>Feb 19</v>
      </c>
      <c r="H6541" s="27">
        <f t="shared" si="309"/>
        <v>6540</v>
      </c>
      <c r="I6541" s="30" t="str">
        <f>IF(G6541='Check Register'!$E$1,H6541,"")</f>
        <v/>
      </c>
      <c r="J6541" s="16" t="str">
        <f t="shared" si="308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7"/>
        <v>Feb 19</v>
      </c>
      <c r="H6542" s="27">
        <f t="shared" si="309"/>
        <v>6541</v>
      </c>
      <c r="I6542" s="30" t="str">
        <f>IF(G6542='Check Register'!$E$1,H6542,"")</f>
        <v/>
      </c>
      <c r="J6542" s="16" t="str">
        <f t="shared" si="308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7"/>
        <v>Feb 19</v>
      </c>
      <c r="H6543" s="27">
        <f t="shared" si="309"/>
        <v>6542</v>
      </c>
      <c r="I6543" s="30" t="str">
        <f>IF(G6543='Check Register'!$E$1,H6543,"")</f>
        <v/>
      </c>
      <c r="J6543" s="16" t="str">
        <f t="shared" si="308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7"/>
        <v>Feb 19</v>
      </c>
      <c r="H6544" s="27">
        <f t="shared" si="309"/>
        <v>6543</v>
      </c>
      <c r="I6544" s="30" t="str">
        <f>IF(G6544='Check Register'!$E$1,H6544,"")</f>
        <v/>
      </c>
      <c r="J6544" s="16" t="str">
        <f t="shared" si="308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7"/>
        <v>Feb 19</v>
      </c>
      <c r="H6545" s="27">
        <f t="shared" si="309"/>
        <v>6544</v>
      </c>
      <c r="I6545" s="30" t="str">
        <f>IF(G6545='Check Register'!$E$1,H6545,"")</f>
        <v/>
      </c>
      <c r="J6545" s="16" t="str">
        <f t="shared" si="308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7"/>
        <v>Feb 19</v>
      </c>
      <c r="H6546" s="27">
        <f t="shared" si="309"/>
        <v>6545</v>
      </c>
      <c r="I6546" s="30" t="str">
        <f>IF(G6546='Check Register'!$E$1,H6546,"")</f>
        <v/>
      </c>
      <c r="J6546" s="16" t="str">
        <f t="shared" si="308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7"/>
        <v>Feb 19</v>
      </c>
      <c r="H6547" s="27">
        <f t="shared" si="309"/>
        <v>6546</v>
      </c>
      <c r="I6547" s="30" t="str">
        <f>IF(G6547='Check Register'!$E$1,H6547,"")</f>
        <v/>
      </c>
      <c r="J6547" s="16" t="str">
        <f t="shared" si="308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7"/>
        <v>Feb 19</v>
      </c>
      <c r="H6548" s="27">
        <f t="shared" si="309"/>
        <v>6547</v>
      </c>
      <c r="I6548" s="30" t="str">
        <f>IF(G6548='Check Register'!$E$1,H6548,"")</f>
        <v/>
      </c>
      <c r="J6548" s="16" t="str">
        <f t="shared" si="308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7"/>
        <v>Feb 19</v>
      </c>
      <c r="H6549" s="27">
        <f t="shared" si="309"/>
        <v>6548</v>
      </c>
      <c r="I6549" s="30" t="str">
        <f>IF(G6549='Check Register'!$E$1,H6549,"")</f>
        <v/>
      </c>
      <c r="J6549" s="16" t="str">
        <f t="shared" si="308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7"/>
        <v>Feb 19</v>
      </c>
      <c r="H6550" s="27">
        <f t="shared" si="309"/>
        <v>6549</v>
      </c>
      <c r="I6550" s="30" t="str">
        <f>IF(G6550='Check Register'!$E$1,H6550,"")</f>
        <v/>
      </c>
      <c r="J6550" s="16" t="str">
        <f t="shared" si="308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7"/>
        <v>Feb 19</v>
      </c>
      <c r="H6551" s="27">
        <f t="shared" si="309"/>
        <v>6550</v>
      </c>
      <c r="I6551" s="30" t="str">
        <f>IF(G6551='Check Register'!$E$1,H6551,"")</f>
        <v/>
      </c>
      <c r="J6551" s="16" t="str">
        <f t="shared" si="308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7"/>
        <v>Feb 19</v>
      </c>
      <c r="H6552" s="27">
        <f t="shared" si="309"/>
        <v>6551</v>
      </c>
      <c r="I6552" s="30" t="str">
        <f>IF(G6552='Check Register'!$E$1,H6552,"")</f>
        <v/>
      </c>
      <c r="J6552" s="16" t="str">
        <f t="shared" si="308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7"/>
        <v>Feb 19</v>
      </c>
      <c r="H6553" s="27">
        <f t="shared" si="309"/>
        <v>6552</v>
      </c>
      <c r="I6553" s="30" t="str">
        <f>IF(G6553='Check Register'!$E$1,H6553,"")</f>
        <v/>
      </c>
      <c r="J6553" s="16" t="str">
        <f t="shared" si="308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7"/>
        <v>Feb 19</v>
      </c>
      <c r="H6554" s="27">
        <f t="shared" si="309"/>
        <v>6553</v>
      </c>
      <c r="I6554" s="30" t="str">
        <f>IF(G6554='Check Register'!$E$1,H6554,"")</f>
        <v/>
      </c>
      <c r="J6554" s="16" t="str">
        <f t="shared" si="308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7"/>
        <v>Feb 19</v>
      </c>
      <c r="H6555" s="27">
        <f t="shared" si="309"/>
        <v>6554</v>
      </c>
      <c r="I6555" s="30" t="str">
        <f>IF(G6555='Check Register'!$E$1,H6555,"")</f>
        <v/>
      </c>
      <c r="J6555" s="16" t="str">
        <f t="shared" si="308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7"/>
        <v>Feb 19</v>
      </c>
      <c r="H6556" s="27">
        <f t="shared" si="309"/>
        <v>6555</v>
      </c>
      <c r="I6556" s="30" t="str">
        <f>IF(G6556='Check Register'!$E$1,H6556,"")</f>
        <v/>
      </c>
      <c r="J6556" s="16" t="str">
        <f t="shared" si="308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7"/>
        <v>Feb 19</v>
      </c>
      <c r="H6557" s="27">
        <f t="shared" si="309"/>
        <v>6556</v>
      </c>
      <c r="I6557" s="30" t="str">
        <f>IF(G6557='Check Register'!$E$1,H6557,"")</f>
        <v/>
      </c>
      <c r="J6557" s="16" t="str">
        <f t="shared" si="308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7"/>
        <v>Feb 19</v>
      </c>
      <c r="H6558" s="27">
        <f t="shared" si="309"/>
        <v>6557</v>
      </c>
      <c r="I6558" s="30" t="str">
        <f>IF(G6558='Check Register'!$E$1,H6558,"")</f>
        <v/>
      </c>
      <c r="J6558" s="16" t="str">
        <f t="shared" si="308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7"/>
        <v>Feb 19</v>
      </c>
      <c r="H6559" s="27">
        <f t="shared" si="309"/>
        <v>6558</v>
      </c>
      <c r="I6559" s="30" t="str">
        <f>IF(G6559='Check Register'!$E$1,H6559,"")</f>
        <v/>
      </c>
      <c r="J6559" s="16" t="str">
        <f t="shared" si="308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7"/>
        <v>Feb 19</v>
      </c>
      <c r="H6560" s="27">
        <f t="shared" si="309"/>
        <v>6559</v>
      </c>
      <c r="I6560" s="30" t="str">
        <f>IF(G6560='Check Register'!$E$1,H6560,"")</f>
        <v/>
      </c>
      <c r="J6560" s="16" t="str">
        <f t="shared" si="308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7"/>
        <v>Feb 19</v>
      </c>
      <c r="H6561" s="27">
        <f t="shared" si="309"/>
        <v>6560</v>
      </c>
      <c r="I6561" s="30" t="str">
        <f>IF(G6561='Check Register'!$E$1,H6561,"")</f>
        <v/>
      </c>
      <c r="J6561" s="16" t="str">
        <f t="shared" si="308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7"/>
        <v>Feb 19</v>
      </c>
      <c r="H6562" s="27">
        <f t="shared" si="309"/>
        <v>6561</v>
      </c>
      <c r="I6562" s="30" t="str">
        <f>IF(G6562='Check Register'!$E$1,H6562,"")</f>
        <v/>
      </c>
      <c r="J6562" s="16" t="str">
        <f t="shared" si="308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7"/>
        <v>Feb 19</v>
      </c>
      <c r="H6563" s="27">
        <f t="shared" si="309"/>
        <v>6562</v>
      </c>
      <c r="I6563" s="30" t="str">
        <f>IF(G6563='Check Register'!$E$1,H6563,"")</f>
        <v/>
      </c>
      <c r="J6563" s="16" t="str">
        <f t="shared" si="308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7"/>
        <v>Feb 19</v>
      </c>
      <c r="H6564" s="27">
        <f t="shared" si="309"/>
        <v>6563</v>
      </c>
      <c r="I6564" s="30" t="str">
        <f>IF(G6564='Check Register'!$E$1,H6564,"")</f>
        <v/>
      </c>
      <c r="J6564" s="16" t="str">
        <f t="shared" si="308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7"/>
        <v>Feb 19</v>
      </c>
      <c r="H6565" s="27">
        <f t="shared" si="309"/>
        <v>6564</v>
      </c>
      <c r="I6565" s="30" t="str">
        <f>IF(G6565='Check Register'!$E$1,H6565,"")</f>
        <v/>
      </c>
      <c r="J6565" s="16" t="str">
        <f t="shared" si="308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7"/>
        <v>Feb 19</v>
      </c>
      <c r="H6566" s="27">
        <f t="shared" si="309"/>
        <v>6565</v>
      </c>
      <c r="I6566" s="30" t="str">
        <f>IF(G6566='Check Register'!$E$1,H6566,"")</f>
        <v/>
      </c>
      <c r="J6566" s="16" t="str">
        <f t="shared" si="308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7"/>
        <v>Feb 19</v>
      </c>
      <c r="H6567" s="27">
        <f t="shared" si="309"/>
        <v>6566</v>
      </c>
      <c r="I6567" s="30" t="str">
        <f>IF(G6567='Check Register'!$E$1,H6567,"")</f>
        <v/>
      </c>
      <c r="J6567" s="16" t="str">
        <f t="shared" si="308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7"/>
        <v>Feb 19</v>
      </c>
      <c r="H6568" s="27">
        <f t="shared" si="309"/>
        <v>6567</v>
      </c>
      <c r="I6568" s="30" t="str">
        <f>IF(G6568='Check Register'!$E$1,H6568,"")</f>
        <v/>
      </c>
      <c r="J6568" s="16" t="str">
        <f t="shared" si="308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7"/>
        <v>Feb 19</v>
      </c>
      <c r="H6569" s="27">
        <f t="shared" si="309"/>
        <v>6568</v>
      </c>
      <c r="I6569" s="30" t="str">
        <f>IF(G6569='Check Register'!$E$1,H6569,"")</f>
        <v/>
      </c>
      <c r="J6569" s="16" t="str">
        <f t="shared" si="308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7"/>
        <v>Feb 19</v>
      </c>
      <c r="H6570" s="27">
        <f t="shared" si="309"/>
        <v>6569</v>
      </c>
      <c r="I6570" s="30" t="str">
        <f>IF(G6570='Check Register'!$E$1,H6570,"")</f>
        <v/>
      </c>
      <c r="J6570" s="16" t="str">
        <f t="shared" si="308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7"/>
        <v>Feb 19</v>
      </c>
      <c r="H6571" s="27">
        <f t="shared" si="309"/>
        <v>6570</v>
      </c>
      <c r="I6571" s="30" t="str">
        <f>IF(G6571='Check Register'!$E$1,H6571,"")</f>
        <v/>
      </c>
      <c r="J6571" s="16" t="str">
        <f t="shared" si="308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7"/>
        <v>Feb 19</v>
      </c>
      <c r="H6572" s="27">
        <f t="shared" si="309"/>
        <v>6571</v>
      </c>
      <c r="I6572" s="30" t="str">
        <f>IF(G6572='Check Register'!$E$1,H6572,"")</f>
        <v/>
      </c>
      <c r="J6572" s="16" t="str">
        <f t="shared" si="308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7"/>
        <v>Feb 19</v>
      </c>
      <c r="H6573" s="27">
        <f t="shared" si="309"/>
        <v>6572</v>
      </c>
      <c r="I6573" s="30" t="str">
        <f>IF(G6573='Check Register'!$E$1,H6573,"")</f>
        <v/>
      </c>
      <c r="J6573" s="16" t="str">
        <f t="shared" si="308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7"/>
        <v>Feb 19</v>
      </c>
      <c r="H6574" s="27">
        <f t="shared" si="309"/>
        <v>6573</v>
      </c>
      <c r="I6574" s="30" t="str">
        <f>IF(G6574='Check Register'!$E$1,H6574,"")</f>
        <v/>
      </c>
      <c r="J6574" s="16" t="str">
        <f t="shared" si="308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7"/>
        <v>Feb 19</v>
      </c>
      <c r="H6575" s="27">
        <f t="shared" si="309"/>
        <v>6574</v>
      </c>
      <c r="I6575" s="30" t="str">
        <f>IF(G6575='Check Register'!$E$1,H6575,"")</f>
        <v/>
      </c>
      <c r="J6575" s="16" t="str">
        <f t="shared" si="308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7"/>
        <v>Feb 19</v>
      </c>
      <c r="H6576" s="27">
        <f t="shared" si="309"/>
        <v>6575</v>
      </c>
      <c r="I6576" s="30" t="str">
        <f>IF(G6576='Check Register'!$E$1,H6576,"")</f>
        <v/>
      </c>
      <c r="J6576" s="16" t="str">
        <f t="shared" si="308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7"/>
        <v>Feb 19</v>
      </c>
      <c r="H6577" s="27">
        <f t="shared" si="309"/>
        <v>6576</v>
      </c>
      <c r="I6577" s="30" t="str">
        <f>IF(G6577='Check Register'!$E$1,H6577,"")</f>
        <v/>
      </c>
      <c r="J6577" s="16" t="str">
        <f t="shared" si="308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7"/>
        <v>Feb 19</v>
      </c>
      <c r="H6578" s="27">
        <f t="shared" si="309"/>
        <v>6577</v>
      </c>
      <c r="I6578" s="30" t="str">
        <f>IF(G6578='Check Register'!$E$1,H6578,"")</f>
        <v/>
      </c>
      <c r="J6578" s="16" t="str">
        <f t="shared" si="308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7"/>
        <v>Feb 19</v>
      </c>
      <c r="H6579" s="27">
        <f t="shared" si="309"/>
        <v>6578</v>
      </c>
      <c r="I6579" s="30" t="str">
        <f>IF(G6579='Check Register'!$E$1,H6579,"")</f>
        <v/>
      </c>
      <c r="J6579" s="16" t="str">
        <f t="shared" si="308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7"/>
        <v>Feb 19</v>
      </c>
      <c r="H6580" s="27">
        <f t="shared" si="309"/>
        <v>6579</v>
      </c>
      <c r="I6580" s="30" t="str">
        <f>IF(G6580='Check Register'!$E$1,H6580,"")</f>
        <v/>
      </c>
      <c r="J6580" s="16" t="str">
        <f t="shared" si="308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7"/>
        <v>Feb 19</v>
      </c>
      <c r="H6581" s="27">
        <f t="shared" si="309"/>
        <v>6580</v>
      </c>
      <c r="I6581" s="30" t="str">
        <f>IF(G6581='Check Register'!$E$1,H6581,"")</f>
        <v/>
      </c>
      <c r="J6581" s="16" t="str">
        <f t="shared" si="308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7"/>
        <v>Feb 19</v>
      </c>
      <c r="H6582" s="27">
        <f t="shared" si="309"/>
        <v>6581</v>
      </c>
      <c r="I6582" s="30" t="str">
        <f>IF(G6582='Check Register'!$E$1,H6582,"")</f>
        <v/>
      </c>
      <c r="J6582" s="16" t="str">
        <f t="shared" si="308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7"/>
        <v>Feb 19</v>
      </c>
      <c r="H6583" s="27">
        <f t="shared" si="309"/>
        <v>6582</v>
      </c>
      <c r="I6583" s="30" t="str">
        <f>IF(G6583='Check Register'!$E$1,H6583,"")</f>
        <v/>
      </c>
      <c r="J6583" s="16" t="str">
        <f t="shared" si="308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7"/>
        <v>Feb 19</v>
      </c>
      <c r="H6584" s="27">
        <f t="shared" si="309"/>
        <v>6583</v>
      </c>
      <c r="I6584" s="30" t="str">
        <f>IF(G6584='Check Register'!$E$1,H6584,"")</f>
        <v/>
      </c>
      <c r="J6584" s="16" t="str">
        <f t="shared" si="308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7"/>
        <v>Feb 19</v>
      </c>
      <c r="H6585" s="27">
        <f t="shared" si="309"/>
        <v>6584</v>
      </c>
      <c r="I6585" s="30" t="str">
        <f>IF(G6585='Check Register'!$E$1,H6585,"")</f>
        <v/>
      </c>
      <c r="J6585" s="16" t="str">
        <f t="shared" si="308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7"/>
        <v>Feb 19</v>
      </c>
      <c r="H6586" s="27">
        <f t="shared" si="309"/>
        <v>6585</v>
      </c>
      <c r="I6586" s="30" t="str">
        <f>IF(G6586='Check Register'!$E$1,H6586,"")</f>
        <v/>
      </c>
      <c r="J6586" s="16" t="str">
        <f t="shared" si="308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7"/>
        <v>Feb 19</v>
      </c>
      <c r="H6587" s="27">
        <f t="shared" si="309"/>
        <v>6586</v>
      </c>
      <c r="I6587" s="30" t="str">
        <f>IF(G6587='Check Register'!$E$1,H6587,"")</f>
        <v/>
      </c>
      <c r="J6587" s="16" t="str">
        <f t="shared" si="308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7"/>
        <v>Feb 19</v>
      </c>
      <c r="H6588" s="27">
        <f t="shared" si="309"/>
        <v>6587</v>
      </c>
      <c r="I6588" s="30" t="str">
        <f>IF(G6588='Check Register'!$E$1,H6588,"")</f>
        <v/>
      </c>
      <c r="J6588" s="16" t="str">
        <f t="shared" si="308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7"/>
        <v>Feb 19</v>
      </c>
      <c r="H6589" s="27">
        <f t="shared" si="309"/>
        <v>6588</v>
      </c>
      <c r="I6589" s="30" t="str">
        <f>IF(G6589='Check Register'!$E$1,H6589,"")</f>
        <v/>
      </c>
      <c r="J6589" s="16" t="str">
        <f t="shared" si="308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7"/>
        <v>Feb 19</v>
      </c>
      <c r="H6590" s="27">
        <f t="shared" si="309"/>
        <v>6589</v>
      </c>
      <c r="I6590" s="30" t="str">
        <f>IF(G6590='Check Register'!$E$1,H6590,"")</f>
        <v/>
      </c>
      <c r="J6590" s="16" t="str">
        <f t="shared" si="308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7"/>
        <v>Feb 19</v>
      </c>
      <c r="H6591" s="27">
        <f t="shared" si="309"/>
        <v>6590</v>
      </c>
      <c r="I6591" s="30" t="str">
        <f>IF(G6591='Check Register'!$E$1,H6591,"")</f>
        <v/>
      </c>
      <c r="J6591" s="16" t="str">
        <f t="shared" si="308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7"/>
        <v>Feb 19</v>
      </c>
      <c r="H6592" s="27">
        <f t="shared" si="309"/>
        <v>6591</v>
      </c>
      <c r="I6592" s="30" t="str">
        <f>IF(G6592='Check Register'!$E$1,H6592,"")</f>
        <v/>
      </c>
      <c r="J6592" s="16" t="str">
        <f t="shared" si="308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7"/>
        <v>Feb 19</v>
      </c>
      <c r="H6593" s="27">
        <f t="shared" si="309"/>
        <v>6592</v>
      </c>
      <c r="I6593" s="30" t="str">
        <f>IF(G6593='Check Register'!$E$1,H6593,"")</f>
        <v/>
      </c>
      <c r="J6593" s="16" t="str">
        <f t="shared" si="308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10">VLOOKUP(C6594,W:Y,3,TRUE)</f>
        <v>Feb 19</v>
      </c>
      <c r="H6594" s="27">
        <f t="shared" si="309"/>
        <v>6593</v>
      </c>
      <c r="I6594" s="30" t="str">
        <f>IF(G6594='Check Register'!$E$1,H6594,"")</f>
        <v/>
      </c>
      <c r="J6594" s="16" t="str">
        <f t="shared" ref="J6594:J6657" si="311">IFERROR(SMALL($I$2:$I$100000,H6594),"")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10"/>
        <v>Feb 19</v>
      </c>
      <c r="H6595" s="27">
        <f t="shared" si="309"/>
        <v>6594</v>
      </c>
      <c r="I6595" s="30" t="str">
        <f>IF(G6595='Check Register'!$E$1,H6595,"")</f>
        <v/>
      </c>
      <c r="J6595" s="16" t="str">
        <f t="shared" si="311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10"/>
        <v>Feb 19</v>
      </c>
      <c r="H6596" s="27">
        <f t="shared" si="309"/>
        <v>6595</v>
      </c>
      <c r="I6596" s="30" t="str">
        <f>IF(G6596='Check Register'!$E$1,H6596,"")</f>
        <v/>
      </c>
      <c r="J6596" s="16" t="str">
        <f t="shared" si="311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10"/>
        <v>Feb 19</v>
      </c>
      <c r="H6597" s="27">
        <f t="shared" ref="H6597:H6660" si="312">1+H6596</f>
        <v>6596</v>
      </c>
      <c r="I6597" s="30" t="str">
        <f>IF(G6597='Check Register'!$E$1,H6597,"")</f>
        <v/>
      </c>
      <c r="J6597" s="16" t="str">
        <f t="shared" si="311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10"/>
        <v>Feb 19</v>
      </c>
      <c r="H6598" s="27">
        <f t="shared" si="312"/>
        <v>6597</v>
      </c>
      <c r="I6598" s="30" t="str">
        <f>IF(G6598='Check Register'!$E$1,H6598,"")</f>
        <v/>
      </c>
      <c r="J6598" s="16" t="str">
        <f t="shared" si="311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10"/>
        <v>Feb 19</v>
      </c>
      <c r="H6599" s="27">
        <f t="shared" si="312"/>
        <v>6598</v>
      </c>
      <c r="I6599" s="30" t="str">
        <f>IF(G6599='Check Register'!$E$1,H6599,"")</f>
        <v/>
      </c>
      <c r="J6599" s="16" t="str">
        <f t="shared" si="311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10"/>
        <v>Feb 19</v>
      </c>
      <c r="H6600" s="27">
        <f t="shared" si="312"/>
        <v>6599</v>
      </c>
      <c r="I6600" s="30" t="str">
        <f>IF(G6600='Check Register'!$E$1,H6600,"")</f>
        <v/>
      </c>
      <c r="J6600" s="16" t="str">
        <f t="shared" si="311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10"/>
        <v>Feb 19</v>
      </c>
      <c r="H6601" s="27">
        <f t="shared" si="312"/>
        <v>6600</v>
      </c>
      <c r="I6601" s="30" t="str">
        <f>IF(G6601='Check Register'!$E$1,H6601,"")</f>
        <v/>
      </c>
      <c r="J6601" s="16" t="str">
        <f t="shared" si="311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10"/>
        <v>Feb 19</v>
      </c>
      <c r="H6602" s="27">
        <f t="shared" si="312"/>
        <v>6601</v>
      </c>
      <c r="I6602" s="30" t="str">
        <f>IF(G6602='Check Register'!$E$1,H6602,"")</f>
        <v/>
      </c>
      <c r="J6602" s="16" t="str">
        <f t="shared" si="311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10"/>
        <v>Feb 19</v>
      </c>
      <c r="H6603" s="27">
        <f t="shared" si="312"/>
        <v>6602</v>
      </c>
      <c r="I6603" s="30" t="str">
        <f>IF(G6603='Check Register'!$E$1,H6603,"")</f>
        <v/>
      </c>
      <c r="J6603" s="16" t="str">
        <f t="shared" si="311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10"/>
        <v>Feb 19</v>
      </c>
      <c r="H6604" s="27">
        <f t="shared" si="312"/>
        <v>6603</v>
      </c>
      <c r="I6604" s="30" t="str">
        <f>IF(G6604='Check Register'!$E$1,H6604,"")</f>
        <v/>
      </c>
      <c r="J6604" s="16" t="str">
        <f t="shared" si="311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10"/>
        <v>Feb 19</v>
      </c>
      <c r="H6605" s="27">
        <f t="shared" si="312"/>
        <v>6604</v>
      </c>
      <c r="I6605" s="30" t="str">
        <f>IF(G6605='Check Register'!$E$1,H6605,"")</f>
        <v/>
      </c>
      <c r="J6605" s="16" t="str">
        <f t="shared" si="311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10"/>
        <v>Feb 19</v>
      </c>
      <c r="H6606" s="27">
        <f t="shared" si="312"/>
        <v>6605</v>
      </c>
      <c r="I6606" s="30" t="str">
        <f>IF(G6606='Check Register'!$E$1,H6606,"")</f>
        <v/>
      </c>
      <c r="J6606" s="16" t="str">
        <f t="shared" si="311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10"/>
        <v>Feb 19</v>
      </c>
      <c r="H6607" s="27">
        <f t="shared" si="312"/>
        <v>6606</v>
      </c>
      <c r="I6607" s="30" t="str">
        <f>IF(G6607='Check Register'!$E$1,H6607,"")</f>
        <v/>
      </c>
      <c r="J6607" s="16" t="str">
        <f t="shared" si="311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10"/>
        <v>Feb 19</v>
      </c>
      <c r="H6608" s="27">
        <f t="shared" si="312"/>
        <v>6607</v>
      </c>
      <c r="I6608" s="30" t="str">
        <f>IF(G6608='Check Register'!$E$1,H6608,"")</f>
        <v/>
      </c>
      <c r="J6608" s="16" t="str">
        <f t="shared" si="311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10"/>
        <v>Feb 19</v>
      </c>
      <c r="H6609" s="27">
        <f t="shared" si="312"/>
        <v>6608</v>
      </c>
      <c r="I6609" s="30" t="str">
        <f>IF(G6609='Check Register'!$E$1,H6609,"")</f>
        <v/>
      </c>
      <c r="J6609" s="16" t="str">
        <f t="shared" si="311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10"/>
        <v>Feb 19</v>
      </c>
      <c r="H6610" s="27">
        <f t="shared" si="312"/>
        <v>6609</v>
      </c>
      <c r="I6610" s="30" t="str">
        <f>IF(G6610='Check Register'!$E$1,H6610,"")</f>
        <v/>
      </c>
      <c r="J6610" s="16" t="str">
        <f t="shared" si="311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10"/>
        <v>Feb 19</v>
      </c>
      <c r="H6611" s="27">
        <f t="shared" si="312"/>
        <v>6610</v>
      </c>
      <c r="I6611" s="30" t="str">
        <f>IF(G6611='Check Register'!$E$1,H6611,"")</f>
        <v/>
      </c>
      <c r="J6611" s="16" t="str">
        <f t="shared" si="311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10"/>
        <v>Feb 19</v>
      </c>
      <c r="H6612" s="27">
        <f t="shared" si="312"/>
        <v>6611</v>
      </c>
      <c r="I6612" s="30" t="str">
        <f>IF(G6612='Check Register'!$E$1,H6612,"")</f>
        <v/>
      </c>
      <c r="J6612" s="16" t="str">
        <f t="shared" si="311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10"/>
        <v>Feb 19</v>
      </c>
      <c r="H6613" s="27">
        <f t="shared" si="312"/>
        <v>6612</v>
      </c>
      <c r="I6613" s="30" t="str">
        <f>IF(G6613='Check Register'!$E$1,H6613,"")</f>
        <v/>
      </c>
      <c r="J6613" s="16" t="str">
        <f t="shared" si="311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10"/>
        <v>Feb 19</v>
      </c>
      <c r="H6614" s="27">
        <f t="shared" si="312"/>
        <v>6613</v>
      </c>
      <c r="I6614" s="30" t="str">
        <f>IF(G6614='Check Register'!$E$1,H6614,"")</f>
        <v/>
      </c>
      <c r="J6614" s="16" t="str">
        <f t="shared" si="311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10"/>
        <v>Feb 19</v>
      </c>
      <c r="H6615" s="27">
        <f t="shared" si="312"/>
        <v>6614</v>
      </c>
      <c r="I6615" s="30" t="str">
        <f>IF(G6615='Check Register'!$E$1,H6615,"")</f>
        <v/>
      </c>
      <c r="J6615" s="16" t="str">
        <f t="shared" si="311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10"/>
        <v>Feb 19</v>
      </c>
      <c r="H6616" s="27">
        <f t="shared" si="312"/>
        <v>6615</v>
      </c>
      <c r="I6616" s="30" t="str">
        <f>IF(G6616='Check Register'!$E$1,H6616,"")</f>
        <v/>
      </c>
      <c r="J6616" s="16" t="str">
        <f t="shared" si="311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10"/>
        <v>Feb 19</v>
      </c>
      <c r="H6617" s="27">
        <f t="shared" si="312"/>
        <v>6616</v>
      </c>
      <c r="I6617" s="30" t="str">
        <f>IF(G6617='Check Register'!$E$1,H6617,"")</f>
        <v/>
      </c>
      <c r="J6617" s="16" t="str">
        <f t="shared" si="311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10"/>
        <v>Feb 19</v>
      </c>
      <c r="H6618" s="27">
        <f t="shared" si="312"/>
        <v>6617</v>
      </c>
      <c r="I6618" s="30" t="str">
        <f>IF(G6618='Check Register'!$E$1,H6618,"")</f>
        <v/>
      </c>
      <c r="J6618" s="16" t="str">
        <f t="shared" si="311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10"/>
        <v>Feb 19</v>
      </c>
      <c r="H6619" s="27">
        <f t="shared" si="312"/>
        <v>6618</v>
      </c>
      <c r="I6619" s="30" t="str">
        <f>IF(G6619='Check Register'!$E$1,H6619,"")</f>
        <v/>
      </c>
      <c r="J6619" s="16" t="str">
        <f t="shared" si="311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10"/>
        <v>Feb 19</v>
      </c>
      <c r="H6620" s="27">
        <f t="shared" si="312"/>
        <v>6619</v>
      </c>
      <c r="I6620" s="30" t="str">
        <f>IF(G6620='Check Register'!$E$1,H6620,"")</f>
        <v/>
      </c>
      <c r="J6620" s="16" t="str">
        <f t="shared" si="311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10"/>
        <v>Feb 19</v>
      </c>
      <c r="H6621" s="27">
        <f t="shared" si="312"/>
        <v>6620</v>
      </c>
      <c r="I6621" s="30" t="str">
        <f>IF(G6621='Check Register'!$E$1,H6621,"")</f>
        <v/>
      </c>
      <c r="J6621" s="16" t="str">
        <f t="shared" si="311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10"/>
        <v>Feb 19</v>
      </c>
      <c r="H6622" s="27">
        <f t="shared" si="312"/>
        <v>6621</v>
      </c>
      <c r="I6622" s="30" t="str">
        <f>IF(G6622='Check Register'!$E$1,H6622,"")</f>
        <v/>
      </c>
      <c r="J6622" s="16" t="str">
        <f t="shared" si="311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10"/>
        <v>Feb 19</v>
      </c>
      <c r="H6623" s="27">
        <f t="shared" si="312"/>
        <v>6622</v>
      </c>
      <c r="I6623" s="30" t="str">
        <f>IF(G6623='Check Register'!$E$1,H6623,"")</f>
        <v/>
      </c>
      <c r="J6623" s="16" t="str">
        <f t="shared" si="311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10"/>
        <v>Feb 19</v>
      </c>
      <c r="H6624" s="27">
        <f t="shared" si="312"/>
        <v>6623</v>
      </c>
      <c r="I6624" s="30" t="str">
        <f>IF(G6624='Check Register'!$E$1,H6624,"")</f>
        <v/>
      </c>
      <c r="J6624" s="16" t="str">
        <f t="shared" si="311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10"/>
        <v>Feb 19</v>
      </c>
      <c r="H6625" s="27">
        <f t="shared" si="312"/>
        <v>6624</v>
      </c>
      <c r="I6625" s="30" t="str">
        <f>IF(G6625='Check Register'!$E$1,H6625,"")</f>
        <v/>
      </c>
      <c r="J6625" s="16" t="str">
        <f t="shared" si="311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10"/>
        <v>Feb 19</v>
      </c>
      <c r="H6626" s="27">
        <f t="shared" si="312"/>
        <v>6625</v>
      </c>
      <c r="I6626" s="30" t="str">
        <f>IF(G6626='Check Register'!$E$1,H6626,"")</f>
        <v/>
      </c>
      <c r="J6626" s="16" t="str">
        <f t="shared" si="311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10"/>
        <v>Feb 19</v>
      </c>
      <c r="H6627" s="27">
        <f t="shared" si="312"/>
        <v>6626</v>
      </c>
      <c r="I6627" s="30" t="str">
        <f>IF(G6627='Check Register'!$E$1,H6627,"")</f>
        <v/>
      </c>
      <c r="J6627" s="16" t="str">
        <f t="shared" si="311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10"/>
        <v>Feb 19</v>
      </c>
      <c r="H6628" s="27">
        <f t="shared" si="312"/>
        <v>6627</v>
      </c>
      <c r="I6628" s="30" t="str">
        <f>IF(G6628='Check Register'!$E$1,H6628,"")</f>
        <v/>
      </c>
      <c r="J6628" s="16" t="str">
        <f t="shared" si="311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10"/>
        <v>Feb 19</v>
      </c>
      <c r="H6629" s="27">
        <f t="shared" si="312"/>
        <v>6628</v>
      </c>
      <c r="I6629" s="30" t="str">
        <f>IF(G6629='Check Register'!$E$1,H6629,"")</f>
        <v/>
      </c>
      <c r="J6629" s="16" t="str">
        <f t="shared" si="311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10"/>
        <v>Feb 19</v>
      </c>
      <c r="H6630" s="27">
        <f t="shared" si="312"/>
        <v>6629</v>
      </c>
      <c r="I6630" s="30" t="str">
        <f>IF(G6630='Check Register'!$E$1,H6630,"")</f>
        <v/>
      </c>
      <c r="J6630" s="16" t="str">
        <f t="shared" si="311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10"/>
        <v>Feb 19</v>
      </c>
      <c r="H6631" s="27">
        <f t="shared" si="312"/>
        <v>6630</v>
      </c>
      <c r="I6631" s="30" t="str">
        <f>IF(G6631='Check Register'!$E$1,H6631,"")</f>
        <v/>
      </c>
      <c r="J6631" s="16" t="str">
        <f t="shared" si="311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10"/>
        <v>Feb 19</v>
      </c>
      <c r="H6632" s="27">
        <f t="shared" si="312"/>
        <v>6631</v>
      </c>
      <c r="I6632" s="30" t="str">
        <f>IF(G6632='Check Register'!$E$1,H6632,"")</f>
        <v/>
      </c>
      <c r="J6632" s="16" t="str">
        <f t="shared" si="311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10"/>
        <v>Feb 19</v>
      </c>
      <c r="H6633" s="27">
        <f t="shared" si="312"/>
        <v>6632</v>
      </c>
      <c r="I6633" s="30" t="str">
        <f>IF(G6633='Check Register'!$E$1,H6633,"")</f>
        <v/>
      </c>
      <c r="J6633" s="16" t="str">
        <f t="shared" si="311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10"/>
        <v>Feb 19</v>
      </c>
      <c r="H6634" s="27">
        <f t="shared" si="312"/>
        <v>6633</v>
      </c>
      <c r="I6634" s="30" t="str">
        <f>IF(G6634='Check Register'!$E$1,H6634,"")</f>
        <v/>
      </c>
      <c r="J6634" s="16" t="str">
        <f t="shared" si="311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10"/>
        <v>Feb 19</v>
      </c>
      <c r="H6635" s="27">
        <f t="shared" si="312"/>
        <v>6634</v>
      </c>
      <c r="I6635" s="30" t="str">
        <f>IF(G6635='Check Register'!$E$1,H6635,"")</f>
        <v/>
      </c>
      <c r="J6635" s="16" t="str">
        <f t="shared" si="311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10"/>
        <v>Feb 19</v>
      </c>
      <c r="H6636" s="27">
        <f t="shared" si="312"/>
        <v>6635</v>
      </c>
      <c r="I6636" s="30" t="str">
        <f>IF(G6636='Check Register'!$E$1,H6636,"")</f>
        <v/>
      </c>
      <c r="J6636" s="16" t="str">
        <f t="shared" si="311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10"/>
        <v>Feb 19</v>
      </c>
      <c r="H6637" s="27">
        <f t="shared" si="312"/>
        <v>6636</v>
      </c>
      <c r="I6637" s="30" t="str">
        <f>IF(G6637='Check Register'!$E$1,H6637,"")</f>
        <v/>
      </c>
      <c r="J6637" s="16" t="str">
        <f t="shared" si="311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10"/>
        <v>Feb 19</v>
      </c>
      <c r="H6638" s="27">
        <f t="shared" si="312"/>
        <v>6637</v>
      </c>
      <c r="I6638" s="30" t="str">
        <f>IF(G6638='Check Register'!$E$1,H6638,"")</f>
        <v/>
      </c>
      <c r="J6638" s="16" t="str">
        <f t="shared" si="311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10"/>
        <v>Feb 19</v>
      </c>
      <c r="H6639" s="27">
        <f t="shared" si="312"/>
        <v>6638</v>
      </c>
      <c r="I6639" s="30" t="str">
        <f>IF(G6639='Check Register'!$E$1,H6639,"")</f>
        <v/>
      </c>
      <c r="J6639" s="16" t="str">
        <f t="shared" si="311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10"/>
        <v>Feb 19</v>
      </c>
      <c r="H6640" s="27">
        <f t="shared" si="312"/>
        <v>6639</v>
      </c>
      <c r="I6640" s="30" t="str">
        <f>IF(G6640='Check Register'!$E$1,H6640,"")</f>
        <v/>
      </c>
      <c r="J6640" s="16" t="str">
        <f t="shared" si="311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10"/>
        <v>Feb 19</v>
      </c>
      <c r="H6641" s="27">
        <f t="shared" si="312"/>
        <v>6640</v>
      </c>
      <c r="I6641" s="30" t="str">
        <f>IF(G6641='Check Register'!$E$1,H6641,"")</f>
        <v/>
      </c>
      <c r="J6641" s="16" t="str">
        <f t="shared" si="311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10"/>
        <v>Feb 19</v>
      </c>
      <c r="H6642" s="27">
        <f t="shared" si="312"/>
        <v>6641</v>
      </c>
      <c r="I6642" s="30" t="str">
        <f>IF(G6642='Check Register'!$E$1,H6642,"")</f>
        <v/>
      </c>
      <c r="J6642" s="16" t="str">
        <f t="shared" si="311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10"/>
        <v>Feb 19</v>
      </c>
      <c r="H6643" s="27">
        <f t="shared" si="312"/>
        <v>6642</v>
      </c>
      <c r="I6643" s="30" t="str">
        <f>IF(G6643='Check Register'!$E$1,H6643,"")</f>
        <v/>
      </c>
      <c r="J6643" s="16" t="str">
        <f t="shared" si="311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10"/>
        <v>Feb 19</v>
      </c>
      <c r="H6644" s="27">
        <f t="shared" si="312"/>
        <v>6643</v>
      </c>
      <c r="I6644" s="30" t="str">
        <f>IF(G6644='Check Register'!$E$1,H6644,"")</f>
        <v/>
      </c>
      <c r="J6644" s="16" t="str">
        <f t="shared" si="311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10"/>
        <v>Feb 19</v>
      </c>
      <c r="H6645" s="27">
        <f t="shared" si="312"/>
        <v>6644</v>
      </c>
      <c r="I6645" s="30" t="str">
        <f>IF(G6645='Check Register'!$E$1,H6645,"")</f>
        <v/>
      </c>
      <c r="J6645" s="16" t="str">
        <f t="shared" si="311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10"/>
        <v>Feb 19</v>
      </c>
      <c r="H6646" s="27">
        <f t="shared" si="312"/>
        <v>6645</v>
      </c>
      <c r="I6646" s="30" t="str">
        <f>IF(G6646='Check Register'!$E$1,H6646,"")</f>
        <v/>
      </c>
      <c r="J6646" s="16" t="str">
        <f t="shared" si="311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10"/>
        <v>Feb 19</v>
      </c>
      <c r="H6647" s="27">
        <f t="shared" si="312"/>
        <v>6646</v>
      </c>
      <c r="I6647" s="30" t="str">
        <f>IF(G6647='Check Register'!$E$1,H6647,"")</f>
        <v/>
      </c>
      <c r="J6647" s="16" t="str">
        <f t="shared" si="311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10"/>
        <v>Feb 19</v>
      </c>
      <c r="H6648" s="27">
        <f t="shared" si="312"/>
        <v>6647</v>
      </c>
      <c r="I6648" s="30" t="str">
        <f>IF(G6648='Check Register'!$E$1,H6648,"")</f>
        <v/>
      </c>
      <c r="J6648" s="16" t="str">
        <f t="shared" si="311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10"/>
        <v>Feb 19</v>
      </c>
      <c r="H6649" s="27">
        <f t="shared" si="312"/>
        <v>6648</v>
      </c>
      <c r="I6649" s="30" t="str">
        <f>IF(G6649='Check Register'!$E$1,H6649,"")</f>
        <v/>
      </c>
      <c r="J6649" s="16" t="str">
        <f t="shared" si="311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10"/>
        <v>Feb 19</v>
      </c>
      <c r="H6650" s="27">
        <f t="shared" si="312"/>
        <v>6649</v>
      </c>
      <c r="I6650" s="30" t="str">
        <f>IF(G6650='Check Register'!$E$1,H6650,"")</f>
        <v/>
      </c>
      <c r="J6650" s="16" t="str">
        <f t="shared" si="311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10"/>
        <v>Feb 19</v>
      </c>
      <c r="H6651" s="27">
        <f t="shared" si="312"/>
        <v>6650</v>
      </c>
      <c r="I6651" s="30" t="str">
        <f>IF(G6651='Check Register'!$E$1,H6651,"")</f>
        <v/>
      </c>
      <c r="J6651" s="16" t="str">
        <f t="shared" si="311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10"/>
        <v>Feb 19</v>
      </c>
      <c r="H6652" s="27">
        <f t="shared" si="312"/>
        <v>6651</v>
      </c>
      <c r="I6652" s="30" t="str">
        <f>IF(G6652='Check Register'!$E$1,H6652,"")</f>
        <v/>
      </c>
      <c r="J6652" s="16" t="str">
        <f t="shared" si="311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10"/>
        <v>Feb 19</v>
      </c>
      <c r="H6653" s="27">
        <f t="shared" si="312"/>
        <v>6652</v>
      </c>
      <c r="I6653" s="30" t="str">
        <f>IF(G6653='Check Register'!$E$1,H6653,"")</f>
        <v/>
      </c>
      <c r="J6653" s="16" t="str">
        <f t="shared" si="311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10"/>
        <v>Feb 19</v>
      </c>
      <c r="H6654" s="27">
        <f t="shared" si="312"/>
        <v>6653</v>
      </c>
      <c r="I6654" s="30" t="str">
        <f>IF(G6654='Check Register'!$E$1,H6654,"")</f>
        <v/>
      </c>
      <c r="J6654" s="16" t="str">
        <f t="shared" si="311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10"/>
        <v>Feb 19</v>
      </c>
      <c r="H6655" s="27">
        <f t="shared" si="312"/>
        <v>6654</v>
      </c>
      <c r="I6655" s="30" t="str">
        <f>IF(G6655='Check Register'!$E$1,H6655,"")</f>
        <v/>
      </c>
      <c r="J6655" s="16" t="str">
        <f t="shared" si="311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10"/>
        <v>Feb 19</v>
      </c>
      <c r="H6656" s="27">
        <f t="shared" si="312"/>
        <v>6655</v>
      </c>
      <c r="I6656" s="30" t="str">
        <f>IF(G6656='Check Register'!$E$1,H6656,"")</f>
        <v/>
      </c>
      <c r="J6656" s="16" t="str">
        <f t="shared" si="311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10"/>
        <v>Feb 19</v>
      </c>
      <c r="H6657" s="27">
        <f t="shared" si="312"/>
        <v>6656</v>
      </c>
      <c r="I6657" s="30" t="str">
        <f>IF(G6657='Check Register'!$E$1,H6657,"")</f>
        <v/>
      </c>
      <c r="J6657" s="16" t="str">
        <f t="shared" si="311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3">VLOOKUP(C6658,W:Y,3,TRUE)</f>
        <v>Feb 19</v>
      </c>
      <c r="H6658" s="27">
        <f t="shared" si="312"/>
        <v>6657</v>
      </c>
      <c r="I6658" s="30" t="str">
        <f>IF(G6658='Check Register'!$E$1,H6658,"")</f>
        <v/>
      </c>
      <c r="J6658" s="16" t="str">
        <f t="shared" ref="J6658:J6721" si="314">IFERROR(SMALL($I$2:$I$100000,H6658),"")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3"/>
        <v>Feb 19</v>
      </c>
      <c r="H6659" s="27">
        <f t="shared" si="312"/>
        <v>6658</v>
      </c>
      <c r="I6659" s="30" t="str">
        <f>IF(G6659='Check Register'!$E$1,H6659,"")</f>
        <v/>
      </c>
      <c r="J6659" s="16" t="str">
        <f t="shared" si="314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3"/>
        <v>Feb 19</v>
      </c>
      <c r="H6660" s="27">
        <f t="shared" si="312"/>
        <v>6659</v>
      </c>
      <c r="I6660" s="30" t="str">
        <f>IF(G6660='Check Register'!$E$1,H6660,"")</f>
        <v/>
      </c>
      <c r="J6660" s="16" t="str">
        <f t="shared" si="314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3"/>
        <v>Feb 19</v>
      </c>
      <c r="H6661" s="27">
        <f t="shared" ref="H6661:H6724" si="315">1+H6660</f>
        <v>6660</v>
      </c>
      <c r="I6661" s="30" t="str">
        <f>IF(G6661='Check Register'!$E$1,H6661,"")</f>
        <v/>
      </c>
      <c r="J6661" s="16" t="str">
        <f t="shared" si="314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3"/>
        <v>Feb 19</v>
      </c>
      <c r="H6662" s="27">
        <f t="shared" si="315"/>
        <v>6661</v>
      </c>
      <c r="I6662" s="30" t="str">
        <f>IF(G6662='Check Register'!$E$1,H6662,"")</f>
        <v/>
      </c>
      <c r="J6662" s="16" t="str">
        <f t="shared" si="314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3"/>
        <v>Feb 19</v>
      </c>
      <c r="H6663" s="27">
        <f t="shared" si="315"/>
        <v>6662</v>
      </c>
      <c r="I6663" s="30" t="str">
        <f>IF(G6663='Check Register'!$E$1,H6663,"")</f>
        <v/>
      </c>
      <c r="J6663" s="16" t="str">
        <f t="shared" si="314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3"/>
        <v>Feb 19</v>
      </c>
      <c r="H6664" s="27">
        <f t="shared" si="315"/>
        <v>6663</v>
      </c>
      <c r="I6664" s="30" t="str">
        <f>IF(G6664='Check Register'!$E$1,H6664,"")</f>
        <v/>
      </c>
      <c r="J6664" s="16" t="str">
        <f t="shared" si="314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3"/>
        <v>Feb 19</v>
      </c>
      <c r="H6665" s="27">
        <f t="shared" si="315"/>
        <v>6664</v>
      </c>
      <c r="I6665" s="30" t="str">
        <f>IF(G6665='Check Register'!$E$1,H6665,"")</f>
        <v/>
      </c>
      <c r="J6665" s="16" t="str">
        <f t="shared" si="314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3"/>
        <v>Feb 19</v>
      </c>
      <c r="H6666" s="27">
        <f t="shared" si="315"/>
        <v>6665</v>
      </c>
      <c r="I6666" s="30" t="str">
        <f>IF(G6666='Check Register'!$E$1,H6666,"")</f>
        <v/>
      </c>
      <c r="J6666" s="16" t="str">
        <f t="shared" si="314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3"/>
        <v>Feb 19</v>
      </c>
      <c r="H6667" s="27">
        <f t="shared" si="315"/>
        <v>6666</v>
      </c>
      <c r="I6667" s="30" t="str">
        <f>IF(G6667='Check Register'!$E$1,H6667,"")</f>
        <v/>
      </c>
      <c r="J6667" s="16" t="str">
        <f t="shared" si="314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3"/>
        <v>Feb 19</v>
      </c>
      <c r="H6668" s="27">
        <f t="shared" si="315"/>
        <v>6667</v>
      </c>
      <c r="I6668" s="30" t="str">
        <f>IF(G6668='Check Register'!$E$1,H6668,"")</f>
        <v/>
      </c>
      <c r="J6668" s="16" t="str">
        <f t="shared" si="314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3"/>
        <v>Feb 19</v>
      </c>
      <c r="H6669" s="27">
        <f t="shared" si="315"/>
        <v>6668</v>
      </c>
      <c r="I6669" s="30" t="str">
        <f>IF(G6669='Check Register'!$E$1,H6669,"")</f>
        <v/>
      </c>
      <c r="J6669" s="16" t="str">
        <f t="shared" si="314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3"/>
        <v>Feb 19</v>
      </c>
      <c r="H6670" s="27">
        <f t="shared" si="315"/>
        <v>6669</v>
      </c>
      <c r="I6670" s="30" t="str">
        <f>IF(G6670='Check Register'!$E$1,H6670,"")</f>
        <v/>
      </c>
      <c r="J6670" s="16" t="str">
        <f t="shared" si="314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3"/>
        <v>Feb 19</v>
      </c>
      <c r="H6671" s="27">
        <f t="shared" si="315"/>
        <v>6670</v>
      </c>
      <c r="I6671" s="30" t="str">
        <f>IF(G6671='Check Register'!$E$1,H6671,"")</f>
        <v/>
      </c>
      <c r="J6671" s="16" t="str">
        <f t="shared" si="314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3"/>
        <v>Feb 19</v>
      </c>
      <c r="H6672" s="27">
        <f t="shared" si="315"/>
        <v>6671</v>
      </c>
      <c r="I6672" s="30" t="str">
        <f>IF(G6672='Check Register'!$E$1,H6672,"")</f>
        <v/>
      </c>
      <c r="J6672" s="16" t="str">
        <f t="shared" si="314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3"/>
        <v>Feb 19</v>
      </c>
      <c r="H6673" s="27">
        <f t="shared" si="315"/>
        <v>6672</v>
      </c>
      <c r="I6673" s="30" t="str">
        <f>IF(G6673='Check Register'!$E$1,H6673,"")</f>
        <v/>
      </c>
      <c r="J6673" s="16" t="str">
        <f t="shared" si="314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3"/>
        <v>Feb 19</v>
      </c>
      <c r="H6674" s="27">
        <f t="shared" si="315"/>
        <v>6673</v>
      </c>
      <c r="I6674" s="30" t="str">
        <f>IF(G6674='Check Register'!$E$1,H6674,"")</f>
        <v/>
      </c>
      <c r="J6674" s="16" t="str">
        <f t="shared" si="314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3"/>
        <v>Feb 19</v>
      </c>
      <c r="H6675" s="27">
        <f t="shared" si="315"/>
        <v>6674</v>
      </c>
      <c r="I6675" s="30" t="str">
        <f>IF(G6675='Check Register'!$E$1,H6675,"")</f>
        <v/>
      </c>
      <c r="J6675" s="16" t="str">
        <f t="shared" si="314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3"/>
        <v>Feb 19</v>
      </c>
      <c r="H6676" s="27">
        <f t="shared" si="315"/>
        <v>6675</v>
      </c>
      <c r="I6676" s="30" t="str">
        <f>IF(G6676='Check Register'!$E$1,H6676,"")</f>
        <v/>
      </c>
      <c r="J6676" s="16" t="str">
        <f t="shared" si="314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3"/>
        <v>Feb 19</v>
      </c>
      <c r="H6677" s="27">
        <f t="shared" si="315"/>
        <v>6676</v>
      </c>
      <c r="I6677" s="30" t="str">
        <f>IF(G6677='Check Register'!$E$1,H6677,"")</f>
        <v/>
      </c>
      <c r="J6677" s="16" t="str">
        <f t="shared" si="314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3"/>
        <v>Feb 19</v>
      </c>
      <c r="H6678" s="27">
        <f t="shared" si="315"/>
        <v>6677</v>
      </c>
      <c r="I6678" s="30" t="str">
        <f>IF(G6678='Check Register'!$E$1,H6678,"")</f>
        <v/>
      </c>
      <c r="J6678" s="16" t="str">
        <f t="shared" si="314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3"/>
        <v>Feb 19</v>
      </c>
      <c r="H6679" s="27">
        <f t="shared" si="315"/>
        <v>6678</v>
      </c>
      <c r="I6679" s="30" t="str">
        <f>IF(G6679='Check Register'!$E$1,H6679,"")</f>
        <v/>
      </c>
      <c r="J6679" s="16" t="str">
        <f t="shared" si="314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3"/>
        <v>Feb 19</v>
      </c>
      <c r="H6680" s="27">
        <f t="shared" si="315"/>
        <v>6679</v>
      </c>
      <c r="I6680" s="30" t="str">
        <f>IF(G6680='Check Register'!$E$1,H6680,"")</f>
        <v/>
      </c>
      <c r="J6680" s="16" t="str">
        <f t="shared" si="314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3"/>
        <v>Feb 19</v>
      </c>
      <c r="H6681" s="27">
        <f t="shared" si="315"/>
        <v>6680</v>
      </c>
      <c r="I6681" s="30" t="str">
        <f>IF(G6681='Check Register'!$E$1,H6681,"")</f>
        <v/>
      </c>
      <c r="J6681" s="16" t="str">
        <f t="shared" si="314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3"/>
        <v>Feb 19</v>
      </c>
      <c r="H6682" s="27">
        <f t="shared" si="315"/>
        <v>6681</v>
      </c>
      <c r="I6682" s="30" t="str">
        <f>IF(G6682='Check Register'!$E$1,H6682,"")</f>
        <v/>
      </c>
      <c r="J6682" s="16" t="str">
        <f t="shared" si="314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3"/>
        <v>Feb 19</v>
      </c>
      <c r="H6683" s="27">
        <f t="shared" si="315"/>
        <v>6682</v>
      </c>
      <c r="I6683" s="30" t="str">
        <f>IF(G6683='Check Register'!$E$1,H6683,"")</f>
        <v/>
      </c>
      <c r="J6683" s="16" t="str">
        <f t="shared" si="314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3"/>
        <v>Feb 19</v>
      </c>
      <c r="H6684" s="27">
        <f t="shared" si="315"/>
        <v>6683</v>
      </c>
      <c r="I6684" s="30" t="str">
        <f>IF(G6684='Check Register'!$E$1,H6684,"")</f>
        <v/>
      </c>
      <c r="J6684" s="16" t="str">
        <f t="shared" si="314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3"/>
        <v>Feb 19</v>
      </c>
      <c r="H6685" s="27">
        <f t="shared" si="315"/>
        <v>6684</v>
      </c>
      <c r="I6685" s="30" t="str">
        <f>IF(G6685='Check Register'!$E$1,H6685,"")</f>
        <v/>
      </c>
      <c r="J6685" s="16" t="str">
        <f t="shared" si="314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3"/>
        <v>Feb 19</v>
      </c>
      <c r="H6686" s="27">
        <f t="shared" si="315"/>
        <v>6685</v>
      </c>
      <c r="I6686" s="30" t="str">
        <f>IF(G6686='Check Register'!$E$1,H6686,"")</f>
        <v/>
      </c>
      <c r="J6686" s="16" t="str">
        <f t="shared" si="314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3"/>
        <v>Feb 19</v>
      </c>
      <c r="H6687" s="27">
        <f t="shared" si="315"/>
        <v>6686</v>
      </c>
      <c r="I6687" s="30" t="str">
        <f>IF(G6687='Check Register'!$E$1,H6687,"")</f>
        <v/>
      </c>
      <c r="J6687" s="16" t="str">
        <f t="shared" si="314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3"/>
        <v>Feb 19</v>
      </c>
      <c r="H6688" s="27">
        <f t="shared" si="315"/>
        <v>6687</v>
      </c>
      <c r="I6688" s="30" t="str">
        <f>IF(G6688='Check Register'!$E$1,H6688,"")</f>
        <v/>
      </c>
      <c r="J6688" s="16" t="str">
        <f t="shared" si="314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3"/>
        <v>Feb 19</v>
      </c>
      <c r="H6689" s="27">
        <f t="shared" si="315"/>
        <v>6688</v>
      </c>
      <c r="I6689" s="30" t="str">
        <f>IF(G6689='Check Register'!$E$1,H6689,"")</f>
        <v/>
      </c>
      <c r="J6689" s="16" t="str">
        <f t="shared" si="314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3"/>
        <v>Feb 19</v>
      </c>
      <c r="H6690" s="27">
        <f t="shared" si="315"/>
        <v>6689</v>
      </c>
      <c r="I6690" s="30" t="str">
        <f>IF(G6690='Check Register'!$E$1,H6690,"")</f>
        <v/>
      </c>
      <c r="J6690" s="16" t="str">
        <f t="shared" si="314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3"/>
        <v>Feb 19</v>
      </c>
      <c r="H6691" s="27">
        <f t="shared" si="315"/>
        <v>6690</v>
      </c>
      <c r="I6691" s="30" t="str">
        <f>IF(G6691='Check Register'!$E$1,H6691,"")</f>
        <v/>
      </c>
      <c r="J6691" s="16" t="str">
        <f t="shared" si="314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3"/>
        <v>Feb 19</v>
      </c>
      <c r="H6692" s="27">
        <f t="shared" si="315"/>
        <v>6691</v>
      </c>
      <c r="I6692" s="30" t="str">
        <f>IF(G6692='Check Register'!$E$1,H6692,"")</f>
        <v/>
      </c>
      <c r="J6692" s="16" t="str">
        <f t="shared" si="314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3"/>
        <v>Feb 19</v>
      </c>
      <c r="H6693" s="27">
        <f t="shared" si="315"/>
        <v>6692</v>
      </c>
      <c r="I6693" s="30" t="str">
        <f>IF(G6693='Check Register'!$E$1,H6693,"")</f>
        <v/>
      </c>
      <c r="J6693" s="16" t="str">
        <f t="shared" si="314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3"/>
        <v>Feb 19</v>
      </c>
      <c r="H6694" s="27">
        <f t="shared" si="315"/>
        <v>6693</v>
      </c>
      <c r="I6694" s="30" t="str">
        <f>IF(G6694='Check Register'!$E$1,H6694,"")</f>
        <v/>
      </c>
      <c r="J6694" s="16" t="str">
        <f t="shared" si="314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3"/>
        <v>Feb 19</v>
      </c>
      <c r="H6695" s="27">
        <f t="shared" si="315"/>
        <v>6694</v>
      </c>
      <c r="I6695" s="30" t="str">
        <f>IF(G6695='Check Register'!$E$1,H6695,"")</f>
        <v/>
      </c>
      <c r="J6695" s="16" t="str">
        <f t="shared" si="314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3"/>
        <v>Feb 19</v>
      </c>
      <c r="H6696" s="27">
        <f t="shared" si="315"/>
        <v>6695</v>
      </c>
      <c r="I6696" s="30" t="str">
        <f>IF(G6696='Check Register'!$E$1,H6696,"")</f>
        <v/>
      </c>
      <c r="J6696" s="16" t="str">
        <f t="shared" si="314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3"/>
        <v>Feb 19</v>
      </c>
      <c r="H6697" s="27">
        <f t="shared" si="315"/>
        <v>6696</v>
      </c>
      <c r="I6697" s="30" t="str">
        <f>IF(G6697='Check Register'!$E$1,H6697,"")</f>
        <v/>
      </c>
      <c r="J6697" s="16" t="str">
        <f t="shared" si="314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3"/>
        <v>Feb 19</v>
      </c>
      <c r="H6698" s="27">
        <f t="shared" si="315"/>
        <v>6697</v>
      </c>
      <c r="I6698" s="30" t="str">
        <f>IF(G6698='Check Register'!$E$1,H6698,"")</f>
        <v/>
      </c>
      <c r="J6698" s="16" t="str">
        <f t="shared" si="314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3"/>
        <v>Feb 19</v>
      </c>
      <c r="H6699" s="27">
        <f t="shared" si="315"/>
        <v>6698</v>
      </c>
      <c r="I6699" s="30" t="str">
        <f>IF(G6699='Check Register'!$E$1,H6699,"")</f>
        <v/>
      </c>
      <c r="J6699" s="16" t="str">
        <f t="shared" si="314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3"/>
        <v>Feb 19</v>
      </c>
      <c r="H6700" s="27">
        <f t="shared" si="315"/>
        <v>6699</v>
      </c>
      <c r="I6700" s="30" t="str">
        <f>IF(G6700='Check Register'!$E$1,H6700,"")</f>
        <v/>
      </c>
      <c r="J6700" s="16" t="str">
        <f t="shared" si="314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3"/>
        <v>Feb 19</v>
      </c>
      <c r="H6701" s="27">
        <f t="shared" si="315"/>
        <v>6700</v>
      </c>
      <c r="I6701" s="30" t="str">
        <f>IF(G6701='Check Register'!$E$1,H6701,"")</f>
        <v/>
      </c>
      <c r="J6701" s="16" t="str">
        <f t="shared" si="314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3"/>
        <v>Feb 19</v>
      </c>
      <c r="H6702" s="27">
        <f t="shared" si="315"/>
        <v>6701</v>
      </c>
      <c r="I6702" s="30" t="str">
        <f>IF(G6702='Check Register'!$E$1,H6702,"")</f>
        <v/>
      </c>
      <c r="J6702" s="16" t="str">
        <f t="shared" si="314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3"/>
        <v>Feb 19</v>
      </c>
      <c r="H6703" s="27">
        <f t="shared" si="315"/>
        <v>6702</v>
      </c>
      <c r="I6703" s="30" t="str">
        <f>IF(G6703='Check Register'!$E$1,H6703,"")</f>
        <v/>
      </c>
      <c r="J6703" s="16" t="str">
        <f t="shared" si="314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3"/>
        <v>Feb 19</v>
      </c>
      <c r="H6704" s="27">
        <f t="shared" si="315"/>
        <v>6703</v>
      </c>
      <c r="I6704" s="30" t="str">
        <f>IF(G6704='Check Register'!$E$1,H6704,"")</f>
        <v/>
      </c>
      <c r="J6704" s="16" t="str">
        <f t="shared" si="314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3"/>
        <v>Feb 19</v>
      </c>
      <c r="H6705" s="27">
        <f t="shared" si="315"/>
        <v>6704</v>
      </c>
      <c r="I6705" s="30" t="str">
        <f>IF(G6705='Check Register'!$E$1,H6705,"")</f>
        <v/>
      </c>
      <c r="J6705" s="16" t="str">
        <f t="shared" si="314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3"/>
        <v>Feb 19</v>
      </c>
      <c r="H6706" s="27">
        <f t="shared" si="315"/>
        <v>6705</v>
      </c>
      <c r="I6706" s="30" t="str">
        <f>IF(G6706='Check Register'!$E$1,H6706,"")</f>
        <v/>
      </c>
      <c r="J6706" s="16" t="str">
        <f t="shared" si="314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3"/>
        <v>Feb 19</v>
      </c>
      <c r="H6707" s="27">
        <f t="shared" si="315"/>
        <v>6706</v>
      </c>
      <c r="I6707" s="30" t="str">
        <f>IF(G6707='Check Register'!$E$1,H6707,"")</f>
        <v/>
      </c>
      <c r="J6707" s="16" t="str">
        <f t="shared" si="314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3"/>
        <v>Feb 19</v>
      </c>
      <c r="H6708" s="27">
        <f t="shared" si="315"/>
        <v>6707</v>
      </c>
      <c r="I6708" s="30" t="str">
        <f>IF(G6708='Check Register'!$E$1,H6708,"")</f>
        <v/>
      </c>
      <c r="J6708" s="16" t="str">
        <f t="shared" si="314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3"/>
        <v>Feb 19</v>
      </c>
      <c r="H6709" s="27">
        <f t="shared" si="315"/>
        <v>6708</v>
      </c>
      <c r="I6709" s="30" t="str">
        <f>IF(G6709='Check Register'!$E$1,H6709,"")</f>
        <v/>
      </c>
      <c r="J6709" s="16" t="str">
        <f t="shared" si="314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3"/>
        <v>Feb 19</v>
      </c>
      <c r="H6710" s="27">
        <f t="shared" si="315"/>
        <v>6709</v>
      </c>
      <c r="I6710" s="30" t="str">
        <f>IF(G6710='Check Register'!$E$1,H6710,"")</f>
        <v/>
      </c>
      <c r="J6710" s="16" t="str">
        <f t="shared" si="314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3"/>
        <v>Feb 19</v>
      </c>
      <c r="H6711" s="27">
        <f t="shared" si="315"/>
        <v>6710</v>
      </c>
      <c r="I6711" s="30" t="str">
        <f>IF(G6711='Check Register'!$E$1,H6711,"")</f>
        <v/>
      </c>
      <c r="J6711" s="16" t="str">
        <f t="shared" si="314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3"/>
        <v>Feb 19</v>
      </c>
      <c r="H6712" s="27">
        <f t="shared" si="315"/>
        <v>6711</v>
      </c>
      <c r="I6712" s="30" t="str">
        <f>IF(G6712='Check Register'!$E$1,H6712,"")</f>
        <v/>
      </c>
      <c r="J6712" s="16" t="str">
        <f t="shared" si="314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3"/>
        <v>Feb 19</v>
      </c>
      <c r="H6713" s="27">
        <f t="shared" si="315"/>
        <v>6712</v>
      </c>
      <c r="I6713" s="30" t="str">
        <f>IF(G6713='Check Register'!$E$1,H6713,"")</f>
        <v/>
      </c>
      <c r="J6713" s="16" t="str">
        <f t="shared" si="314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3"/>
        <v>Feb 19</v>
      </c>
      <c r="H6714" s="27">
        <f t="shared" si="315"/>
        <v>6713</v>
      </c>
      <c r="I6714" s="30" t="str">
        <f>IF(G6714='Check Register'!$E$1,H6714,"")</f>
        <v/>
      </c>
      <c r="J6714" s="16" t="str">
        <f t="shared" si="314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3"/>
        <v>Feb 19</v>
      </c>
      <c r="H6715" s="27">
        <f t="shared" si="315"/>
        <v>6714</v>
      </c>
      <c r="I6715" s="30" t="str">
        <f>IF(G6715='Check Register'!$E$1,H6715,"")</f>
        <v/>
      </c>
      <c r="J6715" s="16" t="str">
        <f t="shared" si="314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3"/>
        <v>Feb 19</v>
      </c>
      <c r="H6716" s="27">
        <f t="shared" si="315"/>
        <v>6715</v>
      </c>
      <c r="I6716" s="30" t="str">
        <f>IF(G6716='Check Register'!$E$1,H6716,"")</f>
        <v/>
      </c>
      <c r="J6716" s="16" t="str">
        <f t="shared" si="314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3"/>
        <v>Feb 19</v>
      </c>
      <c r="H6717" s="27">
        <f t="shared" si="315"/>
        <v>6716</v>
      </c>
      <c r="I6717" s="30" t="str">
        <f>IF(G6717='Check Register'!$E$1,H6717,"")</f>
        <v/>
      </c>
      <c r="J6717" s="16" t="str">
        <f t="shared" si="314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3"/>
        <v>Feb 19</v>
      </c>
      <c r="H6718" s="27">
        <f t="shared" si="315"/>
        <v>6717</v>
      </c>
      <c r="I6718" s="30" t="str">
        <f>IF(G6718='Check Register'!$E$1,H6718,"")</f>
        <v/>
      </c>
      <c r="J6718" s="16" t="str">
        <f t="shared" si="314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3"/>
        <v>Feb 19</v>
      </c>
      <c r="H6719" s="27">
        <f t="shared" si="315"/>
        <v>6718</v>
      </c>
      <c r="I6719" s="30" t="str">
        <f>IF(G6719='Check Register'!$E$1,H6719,"")</f>
        <v/>
      </c>
      <c r="J6719" s="16" t="str">
        <f t="shared" si="314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3"/>
        <v>Feb 19</v>
      </c>
      <c r="H6720" s="27">
        <f t="shared" si="315"/>
        <v>6719</v>
      </c>
      <c r="I6720" s="30" t="str">
        <f>IF(G6720='Check Register'!$E$1,H6720,"")</f>
        <v/>
      </c>
      <c r="J6720" s="16" t="str">
        <f t="shared" si="314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3"/>
        <v>Feb 19</v>
      </c>
      <c r="H6721" s="27">
        <f t="shared" si="315"/>
        <v>6720</v>
      </c>
      <c r="I6721" s="30" t="str">
        <f>IF(G6721='Check Register'!$E$1,H6721,"")</f>
        <v/>
      </c>
      <c r="J6721" s="16" t="str">
        <f t="shared" si="314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6">VLOOKUP(C6722,W:Y,3,TRUE)</f>
        <v>Feb 19</v>
      </c>
      <c r="H6722" s="27">
        <f t="shared" si="315"/>
        <v>6721</v>
      </c>
      <c r="I6722" s="30" t="str">
        <f>IF(G6722='Check Register'!$E$1,H6722,"")</f>
        <v/>
      </c>
      <c r="J6722" s="16" t="str">
        <f t="shared" ref="J6722:J6785" si="317">IFERROR(SMALL($I$2:$I$100000,H6722),"")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6"/>
        <v>Feb 19</v>
      </c>
      <c r="H6723" s="27">
        <f t="shared" si="315"/>
        <v>6722</v>
      </c>
      <c r="I6723" s="30" t="str">
        <f>IF(G6723='Check Register'!$E$1,H6723,"")</f>
        <v/>
      </c>
      <c r="J6723" s="16" t="str">
        <f t="shared" si="317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6"/>
        <v>Feb 19</v>
      </c>
      <c r="H6724" s="27">
        <f t="shared" si="315"/>
        <v>6723</v>
      </c>
      <c r="I6724" s="30" t="str">
        <f>IF(G6724='Check Register'!$E$1,H6724,"")</f>
        <v/>
      </c>
      <c r="J6724" s="16" t="str">
        <f t="shared" si="317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6"/>
        <v>Feb 19</v>
      </c>
      <c r="H6725" s="27">
        <f t="shared" ref="H6725:H6788" si="318">1+H6724</f>
        <v>6724</v>
      </c>
      <c r="I6725" s="30" t="str">
        <f>IF(G6725='Check Register'!$E$1,H6725,"")</f>
        <v/>
      </c>
      <c r="J6725" s="16" t="str">
        <f t="shared" si="317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6"/>
        <v>Feb 19</v>
      </c>
      <c r="H6726" s="27">
        <f t="shared" si="318"/>
        <v>6725</v>
      </c>
      <c r="I6726" s="30" t="str">
        <f>IF(G6726='Check Register'!$E$1,H6726,"")</f>
        <v/>
      </c>
      <c r="J6726" s="16" t="str">
        <f t="shared" si="317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6"/>
        <v>Feb 19</v>
      </c>
      <c r="H6727" s="27">
        <f t="shared" si="318"/>
        <v>6726</v>
      </c>
      <c r="I6727" s="30" t="str">
        <f>IF(G6727='Check Register'!$E$1,H6727,"")</f>
        <v/>
      </c>
      <c r="J6727" s="16" t="str">
        <f t="shared" si="317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6"/>
        <v>Feb 19</v>
      </c>
      <c r="H6728" s="27">
        <f t="shared" si="318"/>
        <v>6727</v>
      </c>
      <c r="I6728" s="30" t="str">
        <f>IF(G6728='Check Register'!$E$1,H6728,"")</f>
        <v/>
      </c>
      <c r="J6728" s="16" t="str">
        <f t="shared" si="317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6"/>
        <v>Feb 19</v>
      </c>
      <c r="H6729" s="27">
        <f t="shared" si="318"/>
        <v>6728</v>
      </c>
      <c r="I6729" s="30" t="str">
        <f>IF(G6729='Check Register'!$E$1,H6729,"")</f>
        <v/>
      </c>
      <c r="J6729" s="16" t="str">
        <f t="shared" si="317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6"/>
        <v>Mar 19</v>
      </c>
      <c r="H6730" s="27">
        <f t="shared" si="318"/>
        <v>6729</v>
      </c>
      <c r="I6730" s="30" t="str">
        <f>IF(G6730='Check Register'!$E$1,H6730,"")</f>
        <v/>
      </c>
      <c r="J6730" s="16" t="str">
        <f t="shared" si="317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6"/>
        <v>Mar 19</v>
      </c>
      <c r="H6731" s="27">
        <f t="shared" si="318"/>
        <v>6730</v>
      </c>
      <c r="I6731" s="30" t="str">
        <f>IF(G6731='Check Register'!$E$1,H6731,"")</f>
        <v/>
      </c>
      <c r="J6731" s="16" t="str">
        <f t="shared" si="317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6"/>
        <v>Mar 19</v>
      </c>
      <c r="H6732" s="27">
        <f t="shared" si="318"/>
        <v>6731</v>
      </c>
      <c r="I6732" s="30" t="str">
        <f>IF(G6732='Check Register'!$E$1,H6732,"")</f>
        <v/>
      </c>
      <c r="J6732" s="16" t="str">
        <f t="shared" si="317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6"/>
        <v>Mar 19</v>
      </c>
      <c r="H6733" s="27">
        <f t="shared" si="318"/>
        <v>6732</v>
      </c>
      <c r="I6733" s="30" t="str">
        <f>IF(G6733='Check Register'!$E$1,H6733,"")</f>
        <v/>
      </c>
      <c r="J6733" s="16" t="str">
        <f t="shared" si="317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6"/>
        <v>Mar 19</v>
      </c>
      <c r="H6734" s="27">
        <f t="shared" si="318"/>
        <v>6733</v>
      </c>
      <c r="I6734" s="30" t="str">
        <f>IF(G6734='Check Register'!$E$1,H6734,"")</f>
        <v/>
      </c>
      <c r="J6734" s="16" t="str">
        <f t="shared" si="317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6"/>
        <v>Mar 19</v>
      </c>
      <c r="H6735" s="27">
        <f t="shared" si="318"/>
        <v>6734</v>
      </c>
      <c r="I6735" s="30" t="str">
        <f>IF(G6735='Check Register'!$E$1,H6735,"")</f>
        <v/>
      </c>
      <c r="J6735" s="16" t="str">
        <f t="shared" si="317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6"/>
        <v>Mar 19</v>
      </c>
      <c r="H6736" s="27">
        <f t="shared" si="318"/>
        <v>6735</v>
      </c>
      <c r="I6736" s="30" t="str">
        <f>IF(G6736='Check Register'!$E$1,H6736,"")</f>
        <v/>
      </c>
      <c r="J6736" s="16" t="str">
        <f t="shared" si="317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6"/>
        <v>Mar 19</v>
      </c>
      <c r="H6737" s="27">
        <f t="shared" si="318"/>
        <v>6736</v>
      </c>
      <c r="I6737" s="30" t="str">
        <f>IF(G6737='Check Register'!$E$1,H6737,"")</f>
        <v/>
      </c>
      <c r="J6737" s="16" t="str">
        <f t="shared" si="317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6"/>
        <v>Mar 19</v>
      </c>
      <c r="H6738" s="27">
        <f t="shared" si="318"/>
        <v>6737</v>
      </c>
      <c r="I6738" s="30" t="str">
        <f>IF(G6738='Check Register'!$E$1,H6738,"")</f>
        <v/>
      </c>
      <c r="J6738" s="16" t="str">
        <f t="shared" si="317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6"/>
        <v>Mar 19</v>
      </c>
      <c r="H6739" s="27">
        <f t="shared" si="318"/>
        <v>6738</v>
      </c>
      <c r="I6739" s="30" t="str">
        <f>IF(G6739='Check Register'!$E$1,H6739,"")</f>
        <v/>
      </c>
      <c r="J6739" s="16" t="str">
        <f t="shared" si="317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6"/>
        <v>Mar 19</v>
      </c>
      <c r="H6740" s="27">
        <f t="shared" si="318"/>
        <v>6739</v>
      </c>
      <c r="I6740" s="30" t="str">
        <f>IF(G6740='Check Register'!$E$1,H6740,"")</f>
        <v/>
      </c>
      <c r="J6740" s="16" t="str">
        <f t="shared" si="317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6"/>
        <v>Mar 19</v>
      </c>
      <c r="H6741" s="27">
        <f t="shared" si="318"/>
        <v>6740</v>
      </c>
      <c r="I6741" s="30" t="str">
        <f>IF(G6741='Check Register'!$E$1,H6741,"")</f>
        <v/>
      </c>
      <c r="J6741" s="16" t="str">
        <f t="shared" si="317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6"/>
        <v>Mar 19</v>
      </c>
      <c r="H6742" s="27">
        <f t="shared" si="318"/>
        <v>6741</v>
      </c>
      <c r="I6742" s="30" t="str">
        <f>IF(G6742='Check Register'!$E$1,H6742,"")</f>
        <v/>
      </c>
      <c r="J6742" s="16" t="str">
        <f t="shared" si="317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6"/>
        <v>Mar 19</v>
      </c>
      <c r="H6743" s="27">
        <f t="shared" si="318"/>
        <v>6742</v>
      </c>
      <c r="I6743" s="30" t="str">
        <f>IF(G6743='Check Register'!$E$1,H6743,"")</f>
        <v/>
      </c>
      <c r="J6743" s="16" t="str">
        <f t="shared" si="317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6"/>
        <v>Mar 19</v>
      </c>
      <c r="H6744" s="27">
        <f t="shared" si="318"/>
        <v>6743</v>
      </c>
      <c r="I6744" s="30" t="str">
        <f>IF(G6744='Check Register'!$E$1,H6744,"")</f>
        <v/>
      </c>
      <c r="J6744" s="16" t="str">
        <f t="shared" si="317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6"/>
        <v>Mar 19</v>
      </c>
      <c r="H6745" s="27">
        <f t="shared" si="318"/>
        <v>6744</v>
      </c>
      <c r="I6745" s="30" t="str">
        <f>IF(G6745='Check Register'!$E$1,H6745,"")</f>
        <v/>
      </c>
      <c r="J6745" s="16" t="str">
        <f t="shared" si="317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6"/>
        <v>Mar 19</v>
      </c>
      <c r="H6746" s="27">
        <f t="shared" si="318"/>
        <v>6745</v>
      </c>
      <c r="I6746" s="30" t="str">
        <f>IF(G6746='Check Register'!$E$1,H6746,"")</f>
        <v/>
      </c>
      <c r="J6746" s="16" t="str">
        <f t="shared" si="317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6"/>
        <v>Mar 19</v>
      </c>
      <c r="H6747" s="27">
        <f t="shared" si="318"/>
        <v>6746</v>
      </c>
      <c r="I6747" s="30" t="str">
        <f>IF(G6747='Check Register'!$E$1,H6747,"")</f>
        <v/>
      </c>
      <c r="J6747" s="16" t="str">
        <f t="shared" si="317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6"/>
        <v>Mar 19</v>
      </c>
      <c r="H6748" s="27">
        <f t="shared" si="318"/>
        <v>6747</v>
      </c>
      <c r="I6748" s="30" t="str">
        <f>IF(G6748='Check Register'!$E$1,H6748,"")</f>
        <v/>
      </c>
      <c r="J6748" s="16" t="str">
        <f t="shared" si="317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6"/>
        <v>Mar 19</v>
      </c>
      <c r="H6749" s="27">
        <f t="shared" si="318"/>
        <v>6748</v>
      </c>
      <c r="I6749" s="30" t="str">
        <f>IF(G6749='Check Register'!$E$1,H6749,"")</f>
        <v/>
      </c>
      <c r="J6749" s="16" t="str">
        <f t="shared" si="317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6"/>
        <v>Mar 19</v>
      </c>
      <c r="H6750" s="27">
        <f t="shared" si="318"/>
        <v>6749</v>
      </c>
      <c r="I6750" s="30" t="str">
        <f>IF(G6750='Check Register'!$E$1,H6750,"")</f>
        <v/>
      </c>
      <c r="J6750" s="16" t="str">
        <f t="shared" si="317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6"/>
        <v>Mar 19</v>
      </c>
      <c r="H6751" s="27">
        <f t="shared" si="318"/>
        <v>6750</v>
      </c>
      <c r="I6751" s="30" t="str">
        <f>IF(G6751='Check Register'!$E$1,H6751,"")</f>
        <v/>
      </c>
      <c r="J6751" s="16" t="str">
        <f t="shared" si="317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6"/>
        <v>Mar 19</v>
      </c>
      <c r="H6752" s="27">
        <f t="shared" si="318"/>
        <v>6751</v>
      </c>
      <c r="I6752" s="30" t="str">
        <f>IF(G6752='Check Register'!$E$1,H6752,"")</f>
        <v/>
      </c>
      <c r="J6752" s="16" t="str">
        <f t="shared" si="317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6"/>
        <v>Mar 19</v>
      </c>
      <c r="H6753" s="27">
        <f t="shared" si="318"/>
        <v>6752</v>
      </c>
      <c r="I6753" s="30" t="str">
        <f>IF(G6753='Check Register'!$E$1,H6753,"")</f>
        <v/>
      </c>
      <c r="J6753" s="16" t="str">
        <f t="shared" si="317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6"/>
        <v>Mar 19</v>
      </c>
      <c r="H6754" s="27">
        <f t="shared" si="318"/>
        <v>6753</v>
      </c>
      <c r="I6754" s="30" t="str">
        <f>IF(G6754='Check Register'!$E$1,H6754,"")</f>
        <v/>
      </c>
      <c r="J6754" s="16" t="str">
        <f t="shared" si="317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6"/>
        <v>Mar 19</v>
      </c>
      <c r="H6755" s="27">
        <f t="shared" si="318"/>
        <v>6754</v>
      </c>
      <c r="I6755" s="30" t="str">
        <f>IF(G6755='Check Register'!$E$1,H6755,"")</f>
        <v/>
      </c>
      <c r="J6755" s="16" t="str">
        <f t="shared" si="317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6"/>
        <v>Mar 19</v>
      </c>
      <c r="H6756" s="27">
        <f t="shared" si="318"/>
        <v>6755</v>
      </c>
      <c r="I6756" s="30" t="str">
        <f>IF(G6756='Check Register'!$E$1,H6756,"")</f>
        <v/>
      </c>
      <c r="J6756" s="16" t="str">
        <f t="shared" si="317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6"/>
        <v>Mar 19</v>
      </c>
      <c r="H6757" s="27">
        <f t="shared" si="318"/>
        <v>6756</v>
      </c>
      <c r="I6757" s="30" t="str">
        <f>IF(G6757='Check Register'!$E$1,H6757,"")</f>
        <v/>
      </c>
      <c r="J6757" s="16" t="str">
        <f t="shared" si="317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6"/>
        <v>Mar 19</v>
      </c>
      <c r="H6758" s="27">
        <f t="shared" si="318"/>
        <v>6757</v>
      </c>
      <c r="I6758" s="30" t="str">
        <f>IF(G6758='Check Register'!$E$1,H6758,"")</f>
        <v/>
      </c>
      <c r="J6758" s="16" t="str">
        <f t="shared" si="317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6"/>
        <v>Mar 19</v>
      </c>
      <c r="H6759" s="27">
        <f t="shared" si="318"/>
        <v>6758</v>
      </c>
      <c r="I6759" s="30" t="str">
        <f>IF(G6759='Check Register'!$E$1,H6759,"")</f>
        <v/>
      </c>
      <c r="J6759" s="16" t="str">
        <f t="shared" si="317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6"/>
        <v>Mar 19</v>
      </c>
      <c r="H6760" s="27">
        <f t="shared" si="318"/>
        <v>6759</v>
      </c>
      <c r="I6760" s="30" t="str">
        <f>IF(G6760='Check Register'!$E$1,H6760,"")</f>
        <v/>
      </c>
      <c r="J6760" s="16" t="str">
        <f t="shared" si="317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6"/>
        <v>Mar 19</v>
      </c>
      <c r="H6761" s="27">
        <f t="shared" si="318"/>
        <v>6760</v>
      </c>
      <c r="I6761" s="30" t="str">
        <f>IF(G6761='Check Register'!$E$1,H6761,"")</f>
        <v/>
      </c>
      <c r="J6761" s="16" t="str">
        <f t="shared" si="317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6"/>
        <v>Mar 19</v>
      </c>
      <c r="H6762" s="27">
        <f t="shared" si="318"/>
        <v>6761</v>
      </c>
      <c r="I6762" s="30" t="str">
        <f>IF(G6762='Check Register'!$E$1,H6762,"")</f>
        <v/>
      </c>
      <c r="J6762" s="16" t="str">
        <f t="shared" si="317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6"/>
        <v>Mar 19</v>
      </c>
      <c r="H6763" s="27">
        <f t="shared" si="318"/>
        <v>6762</v>
      </c>
      <c r="I6763" s="30" t="str">
        <f>IF(G6763='Check Register'!$E$1,H6763,"")</f>
        <v/>
      </c>
      <c r="J6763" s="16" t="str">
        <f t="shared" si="317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6"/>
        <v>Mar 19</v>
      </c>
      <c r="H6764" s="27">
        <f t="shared" si="318"/>
        <v>6763</v>
      </c>
      <c r="I6764" s="30" t="str">
        <f>IF(G6764='Check Register'!$E$1,H6764,"")</f>
        <v/>
      </c>
      <c r="J6764" s="16" t="str">
        <f t="shared" si="317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6"/>
        <v>Mar 19</v>
      </c>
      <c r="H6765" s="27">
        <f t="shared" si="318"/>
        <v>6764</v>
      </c>
      <c r="I6765" s="30" t="str">
        <f>IF(G6765='Check Register'!$E$1,H6765,"")</f>
        <v/>
      </c>
      <c r="J6765" s="16" t="str">
        <f t="shared" si="317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6"/>
        <v>Mar 19</v>
      </c>
      <c r="H6766" s="27">
        <f t="shared" si="318"/>
        <v>6765</v>
      </c>
      <c r="I6766" s="30" t="str">
        <f>IF(G6766='Check Register'!$E$1,H6766,"")</f>
        <v/>
      </c>
      <c r="J6766" s="16" t="str">
        <f t="shared" si="317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6"/>
        <v>Mar 19</v>
      </c>
      <c r="H6767" s="27">
        <f t="shared" si="318"/>
        <v>6766</v>
      </c>
      <c r="I6767" s="30" t="str">
        <f>IF(G6767='Check Register'!$E$1,H6767,"")</f>
        <v/>
      </c>
      <c r="J6767" s="16" t="str">
        <f t="shared" si="317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6"/>
        <v>Mar 19</v>
      </c>
      <c r="H6768" s="27">
        <f t="shared" si="318"/>
        <v>6767</v>
      </c>
      <c r="I6768" s="30" t="str">
        <f>IF(G6768='Check Register'!$E$1,H6768,"")</f>
        <v/>
      </c>
      <c r="J6768" s="16" t="str">
        <f t="shared" si="317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6"/>
        <v>Mar 19</v>
      </c>
      <c r="H6769" s="27">
        <f t="shared" si="318"/>
        <v>6768</v>
      </c>
      <c r="I6769" s="30" t="str">
        <f>IF(G6769='Check Register'!$E$1,H6769,"")</f>
        <v/>
      </c>
      <c r="J6769" s="16" t="str">
        <f t="shared" si="317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6"/>
        <v>Mar 19</v>
      </c>
      <c r="H6770" s="27">
        <f t="shared" si="318"/>
        <v>6769</v>
      </c>
      <c r="I6770" s="30" t="str">
        <f>IF(G6770='Check Register'!$E$1,H6770,"")</f>
        <v/>
      </c>
      <c r="J6770" s="16" t="str">
        <f t="shared" si="317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6"/>
        <v>Mar 19</v>
      </c>
      <c r="H6771" s="27">
        <f t="shared" si="318"/>
        <v>6770</v>
      </c>
      <c r="I6771" s="30" t="str">
        <f>IF(G6771='Check Register'!$E$1,H6771,"")</f>
        <v/>
      </c>
      <c r="J6771" s="16" t="str">
        <f t="shared" si="317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6"/>
        <v>Mar 19</v>
      </c>
      <c r="H6772" s="27">
        <f t="shared" si="318"/>
        <v>6771</v>
      </c>
      <c r="I6772" s="30" t="str">
        <f>IF(G6772='Check Register'!$E$1,H6772,"")</f>
        <v/>
      </c>
      <c r="J6772" s="16" t="str">
        <f t="shared" si="317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6"/>
        <v>Mar 19</v>
      </c>
      <c r="H6773" s="27">
        <f t="shared" si="318"/>
        <v>6772</v>
      </c>
      <c r="I6773" s="30" t="str">
        <f>IF(G6773='Check Register'!$E$1,H6773,"")</f>
        <v/>
      </c>
      <c r="J6773" s="16" t="str">
        <f t="shared" si="317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6"/>
        <v>Mar 19</v>
      </c>
      <c r="H6774" s="27">
        <f t="shared" si="318"/>
        <v>6773</v>
      </c>
      <c r="I6774" s="30" t="str">
        <f>IF(G6774='Check Register'!$E$1,H6774,"")</f>
        <v/>
      </c>
      <c r="J6774" s="16" t="str">
        <f t="shared" si="317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6"/>
        <v>Mar 19</v>
      </c>
      <c r="H6775" s="27">
        <f t="shared" si="318"/>
        <v>6774</v>
      </c>
      <c r="I6775" s="30" t="str">
        <f>IF(G6775='Check Register'!$E$1,H6775,"")</f>
        <v/>
      </c>
      <c r="J6775" s="16" t="str">
        <f t="shared" si="317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6"/>
        <v>Mar 19</v>
      </c>
      <c r="H6776" s="27">
        <f t="shared" si="318"/>
        <v>6775</v>
      </c>
      <c r="I6776" s="30" t="str">
        <f>IF(G6776='Check Register'!$E$1,H6776,"")</f>
        <v/>
      </c>
      <c r="J6776" s="16" t="str">
        <f t="shared" si="317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6"/>
        <v>Mar 19</v>
      </c>
      <c r="H6777" s="27">
        <f t="shared" si="318"/>
        <v>6776</v>
      </c>
      <c r="I6777" s="30" t="str">
        <f>IF(G6777='Check Register'!$E$1,H6777,"")</f>
        <v/>
      </c>
      <c r="J6777" s="16" t="str">
        <f t="shared" si="317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6"/>
        <v>Mar 19</v>
      </c>
      <c r="H6778" s="27">
        <f t="shared" si="318"/>
        <v>6777</v>
      </c>
      <c r="I6778" s="30" t="str">
        <f>IF(G6778='Check Register'!$E$1,H6778,"")</f>
        <v/>
      </c>
      <c r="J6778" s="16" t="str">
        <f t="shared" si="317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6"/>
        <v>Mar 19</v>
      </c>
      <c r="H6779" s="27">
        <f t="shared" si="318"/>
        <v>6778</v>
      </c>
      <c r="I6779" s="30" t="str">
        <f>IF(G6779='Check Register'!$E$1,H6779,"")</f>
        <v/>
      </c>
      <c r="J6779" s="16" t="str">
        <f t="shared" si="317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6"/>
        <v>Mar 19</v>
      </c>
      <c r="H6780" s="27">
        <f t="shared" si="318"/>
        <v>6779</v>
      </c>
      <c r="I6780" s="30" t="str">
        <f>IF(G6780='Check Register'!$E$1,H6780,"")</f>
        <v/>
      </c>
      <c r="J6780" s="16" t="str">
        <f t="shared" si="317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6"/>
        <v>Mar 19</v>
      </c>
      <c r="H6781" s="27">
        <f t="shared" si="318"/>
        <v>6780</v>
      </c>
      <c r="I6781" s="30" t="str">
        <f>IF(G6781='Check Register'!$E$1,H6781,"")</f>
        <v/>
      </c>
      <c r="J6781" s="16" t="str">
        <f t="shared" si="317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6"/>
        <v>Mar 19</v>
      </c>
      <c r="H6782" s="27">
        <f t="shared" si="318"/>
        <v>6781</v>
      </c>
      <c r="I6782" s="30" t="str">
        <f>IF(G6782='Check Register'!$E$1,H6782,"")</f>
        <v/>
      </c>
      <c r="J6782" s="16" t="str">
        <f t="shared" si="317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6"/>
        <v>Mar 19</v>
      </c>
      <c r="H6783" s="27">
        <f t="shared" si="318"/>
        <v>6782</v>
      </c>
      <c r="I6783" s="30" t="str">
        <f>IF(G6783='Check Register'!$E$1,H6783,"")</f>
        <v/>
      </c>
      <c r="J6783" s="16" t="str">
        <f t="shared" si="317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6"/>
        <v>Mar 19</v>
      </c>
      <c r="H6784" s="27">
        <f t="shared" si="318"/>
        <v>6783</v>
      </c>
      <c r="I6784" s="30" t="str">
        <f>IF(G6784='Check Register'!$E$1,H6784,"")</f>
        <v/>
      </c>
      <c r="J6784" s="16" t="str">
        <f t="shared" si="317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6"/>
        <v>Mar 19</v>
      </c>
      <c r="H6785" s="27">
        <f t="shared" si="318"/>
        <v>6784</v>
      </c>
      <c r="I6785" s="30" t="str">
        <f>IF(G6785='Check Register'!$E$1,H6785,"")</f>
        <v/>
      </c>
      <c r="J6785" s="16" t="str">
        <f t="shared" si="317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9">VLOOKUP(C6786,W:Y,3,TRUE)</f>
        <v>Mar 19</v>
      </c>
      <c r="H6786" s="27">
        <f t="shared" si="318"/>
        <v>6785</v>
      </c>
      <c r="I6786" s="30" t="str">
        <f>IF(G6786='Check Register'!$E$1,H6786,"")</f>
        <v/>
      </c>
      <c r="J6786" s="16" t="str">
        <f t="shared" ref="J6786:J6849" si="320">IFERROR(SMALL($I$2:$I$100000,H6786),"")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9"/>
        <v>Mar 19</v>
      </c>
      <c r="H6787" s="27">
        <f t="shared" si="318"/>
        <v>6786</v>
      </c>
      <c r="I6787" s="30" t="str">
        <f>IF(G6787='Check Register'!$E$1,H6787,"")</f>
        <v/>
      </c>
      <c r="J6787" s="16" t="str">
        <f t="shared" si="320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9"/>
        <v>Mar 19</v>
      </c>
      <c r="H6788" s="27">
        <f t="shared" si="318"/>
        <v>6787</v>
      </c>
      <c r="I6788" s="30" t="str">
        <f>IF(G6788='Check Register'!$E$1,H6788,"")</f>
        <v/>
      </c>
      <c r="J6788" s="16" t="str">
        <f t="shared" si="320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9"/>
        <v>Mar 19</v>
      </c>
      <c r="H6789" s="27">
        <f t="shared" ref="H6789:H6852" si="321">1+H6788</f>
        <v>6788</v>
      </c>
      <c r="I6789" s="30" t="str">
        <f>IF(G6789='Check Register'!$E$1,H6789,"")</f>
        <v/>
      </c>
      <c r="J6789" s="16" t="str">
        <f t="shared" si="320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9"/>
        <v>Mar 19</v>
      </c>
      <c r="H6790" s="27">
        <f t="shared" si="321"/>
        <v>6789</v>
      </c>
      <c r="I6790" s="30" t="str">
        <f>IF(G6790='Check Register'!$E$1,H6790,"")</f>
        <v/>
      </c>
      <c r="J6790" s="16" t="str">
        <f t="shared" si="320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9"/>
        <v>Mar 19</v>
      </c>
      <c r="H6791" s="27">
        <f t="shared" si="321"/>
        <v>6790</v>
      </c>
      <c r="I6791" s="30" t="str">
        <f>IF(G6791='Check Register'!$E$1,H6791,"")</f>
        <v/>
      </c>
      <c r="J6791" s="16" t="str">
        <f t="shared" si="320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9"/>
        <v>Mar 19</v>
      </c>
      <c r="H6792" s="27">
        <f t="shared" si="321"/>
        <v>6791</v>
      </c>
      <c r="I6792" s="30" t="str">
        <f>IF(G6792='Check Register'!$E$1,H6792,"")</f>
        <v/>
      </c>
      <c r="J6792" s="16" t="str">
        <f t="shared" si="320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9"/>
        <v>Mar 19</v>
      </c>
      <c r="H6793" s="27">
        <f t="shared" si="321"/>
        <v>6792</v>
      </c>
      <c r="I6793" s="30" t="str">
        <f>IF(G6793='Check Register'!$E$1,H6793,"")</f>
        <v/>
      </c>
      <c r="J6793" s="16" t="str">
        <f t="shared" si="320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9"/>
        <v>Mar 19</v>
      </c>
      <c r="H6794" s="27">
        <f t="shared" si="321"/>
        <v>6793</v>
      </c>
      <c r="I6794" s="30" t="str">
        <f>IF(G6794='Check Register'!$E$1,H6794,"")</f>
        <v/>
      </c>
      <c r="J6794" s="16" t="str">
        <f t="shared" si="320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9"/>
        <v>Mar 19</v>
      </c>
      <c r="H6795" s="27">
        <f t="shared" si="321"/>
        <v>6794</v>
      </c>
      <c r="I6795" s="30" t="str">
        <f>IF(G6795='Check Register'!$E$1,H6795,"")</f>
        <v/>
      </c>
      <c r="J6795" s="16" t="str">
        <f t="shared" si="320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9"/>
        <v>Mar 19</v>
      </c>
      <c r="H6796" s="27">
        <f t="shared" si="321"/>
        <v>6795</v>
      </c>
      <c r="I6796" s="30" t="str">
        <f>IF(G6796='Check Register'!$E$1,H6796,"")</f>
        <v/>
      </c>
      <c r="J6796" s="16" t="str">
        <f t="shared" si="320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9"/>
        <v>Mar 19</v>
      </c>
      <c r="H6797" s="27">
        <f t="shared" si="321"/>
        <v>6796</v>
      </c>
      <c r="I6797" s="30" t="str">
        <f>IF(G6797='Check Register'!$E$1,H6797,"")</f>
        <v/>
      </c>
      <c r="J6797" s="16" t="str">
        <f t="shared" si="320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9"/>
        <v>Mar 19</v>
      </c>
      <c r="H6798" s="27">
        <f t="shared" si="321"/>
        <v>6797</v>
      </c>
      <c r="I6798" s="30" t="str">
        <f>IF(G6798='Check Register'!$E$1,H6798,"")</f>
        <v/>
      </c>
      <c r="J6798" s="16" t="str">
        <f t="shared" si="320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9"/>
        <v>Mar 19</v>
      </c>
      <c r="H6799" s="27">
        <f t="shared" si="321"/>
        <v>6798</v>
      </c>
      <c r="I6799" s="30" t="str">
        <f>IF(G6799='Check Register'!$E$1,H6799,"")</f>
        <v/>
      </c>
      <c r="J6799" s="16" t="str">
        <f t="shared" si="320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9"/>
        <v>Mar 19</v>
      </c>
      <c r="H6800" s="27">
        <f t="shared" si="321"/>
        <v>6799</v>
      </c>
      <c r="I6800" s="30" t="str">
        <f>IF(G6800='Check Register'!$E$1,H6800,"")</f>
        <v/>
      </c>
      <c r="J6800" s="16" t="str">
        <f t="shared" si="320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9"/>
        <v>Mar 19</v>
      </c>
      <c r="H6801" s="27">
        <f t="shared" si="321"/>
        <v>6800</v>
      </c>
      <c r="I6801" s="30" t="str">
        <f>IF(G6801='Check Register'!$E$1,H6801,"")</f>
        <v/>
      </c>
      <c r="J6801" s="16" t="str">
        <f t="shared" si="320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9"/>
        <v>Mar 19</v>
      </c>
      <c r="H6802" s="27">
        <f t="shared" si="321"/>
        <v>6801</v>
      </c>
      <c r="I6802" s="30" t="str">
        <f>IF(G6802='Check Register'!$E$1,H6802,"")</f>
        <v/>
      </c>
      <c r="J6802" s="16" t="str">
        <f t="shared" si="320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9"/>
        <v>Mar 19</v>
      </c>
      <c r="H6803" s="27">
        <f t="shared" si="321"/>
        <v>6802</v>
      </c>
      <c r="I6803" s="30" t="str">
        <f>IF(G6803='Check Register'!$E$1,H6803,"")</f>
        <v/>
      </c>
      <c r="J6803" s="16" t="str">
        <f t="shared" si="320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9"/>
        <v>Mar 19</v>
      </c>
      <c r="H6804" s="27">
        <f t="shared" si="321"/>
        <v>6803</v>
      </c>
      <c r="I6804" s="30" t="str">
        <f>IF(G6804='Check Register'!$E$1,H6804,"")</f>
        <v/>
      </c>
      <c r="J6804" s="16" t="str">
        <f t="shared" si="320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9"/>
        <v>Mar 19</v>
      </c>
      <c r="H6805" s="27">
        <f t="shared" si="321"/>
        <v>6804</v>
      </c>
      <c r="I6805" s="30" t="str">
        <f>IF(G6805='Check Register'!$E$1,H6805,"")</f>
        <v/>
      </c>
      <c r="J6805" s="16" t="str">
        <f t="shared" si="320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9"/>
        <v>Mar 19</v>
      </c>
      <c r="H6806" s="27">
        <f t="shared" si="321"/>
        <v>6805</v>
      </c>
      <c r="I6806" s="30" t="str">
        <f>IF(G6806='Check Register'!$E$1,H6806,"")</f>
        <v/>
      </c>
      <c r="J6806" s="16" t="str">
        <f t="shared" si="320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9"/>
        <v>Mar 19</v>
      </c>
      <c r="H6807" s="27">
        <f t="shared" si="321"/>
        <v>6806</v>
      </c>
      <c r="I6807" s="30" t="str">
        <f>IF(G6807='Check Register'!$E$1,H6807,"")</f>
        <v/>
      </c>
      <c r="J6807" s="16" t="str">
        <f t="shared" si="320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9"/>
        <v>Mar 19</v>
      </c>
      <c r="H6808" s="27">
        <f t="shared" si="321"/>
        <v>6807</v>
      </c>
      <c r="I6808" s="30" t="str">
        <f>IF(G6808='Check Register'!$E$1,H6808,"")</f>
        <v/>
      </c>
      <c r="J6808" s="16" t="str">
        <f t="shared" si="320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9"/>
        <v>Mar 19</v>
      </c>
      <c r="H6809" s="27">
        <f t="shared" si="321"/>
        <v>6808</v>
      </c>
      <c r="I6809" s="30" t="str">
        <f>IF(G6809='Check Register'!$E$1,H6809,"")</f>
        <v/>
      </c>
      <c r="J6809" s="16" t="str">
        <f t="shared" si="320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9"/>
        <v>Mar 19</v>
      </c>
      <c r="H6810" s="27">
        <f t="shared" si="321"/>
        <v>6809</v>
      </c>
      <c r="I6810" s="30" t="str">
        <f>IF(G6810='Check Register'!$E$1,H6810,"")</f>
        <v/>
      </c>
      <c r="J6810" s="16" t="str">
        <f t="shared" si="320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9"/>
        <v>Mar 19</v>
      </c>
      <c r="H6811" s="27">
        <f t="shared" si="321"/>
        <v>6810</v>
      </c>
      <c r="I6811" s="30" t="str">
        <f>IF(G6811='Check Register'!$E$1,H6811,"")</f>
        <v/>
      </c>
      <c r="J6811" s="16" t="str">
        <f t="shared" si="320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9"/>
        <v>Mar 19</v>
      </c>
      <c r="H6812" s="27">
        <f t="shared" si="321"/>
        <v>6811</v>
      </c>
      <c r="I6812" s="30" t="str">
        <f>IF(G6812='Check Register'!$E$1,H6812,"")</f>
        <v/>
      </c>
      <c r="J6812" s="16" t="str">
        <f t="shared" si="320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9"/>
        <v>Mar 19</v>
      </c>
      <c r="H6813" s="27">
        <f t="shared" si="321"/>
        <v>6812</v>
      </c>
      <c r="I6813" s="30" t="str">
        <f>IF(G6813='Check Register'!$E$1,H6813,"")</f>
        <v/>
      </c>
      <c r="J6813" s="16" t="str">
        <f t="shared" si="320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9"/>
        <v>Mar 19</v>
      </c>
      <c r="H6814" s="27">
        <f t="shared" si="321"/>
        <v>6813</v>
      </c>
      <c r="I6814" s="30" t="str">
        <f>IF(G6814='Check Register'!$E$1,H6814,"")</f>
        <v/>
      </c>
      <c r="J6814" s="16" t="str">
        <f t="shared" si="320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9"/>
        <v>Mar 19</v>
      </c>
      <c r="H6815" s="27">
        <f t="shared" si="321"/>
        <v>6814</v>
      </c>
      <c r="I6815" s="30" t="str">
        <f>IF(G6815='Check Register'!$E$1,H6815,"")</f>
        <v/>
      </c>
      <c r="J6815" s="16" t="str">
        <f t="shared" si="320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9"/>
        <v>Mar 19</v>
      </c>
      <c r="H6816" s="27">
        <f t="shared" si="321"/>
        <v>6815</v>
      </c>
      <c r="I6816" s="30" t="str">
        <f>IF(G6816='Check Register'!$E$1,H6816,"")</f>
        <v/>
      </c>
      <c r="J6816" s="16" t="str">
        <f t="shared" si="320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9"/>
        <v>Mar 19</v>
      </c>
      <c r="H6817" s="27">
        <f t="shared" si="321"/>
        <v>6816</v>
      </c>
      <c r="I6817" s="30" t="str">
        <f>IF(G6817='Check Register'!$E$1,H6817,"")</f>
        <v/>
      </c>
      <c r="J6817" s="16" t="str">
        <f t="shared" si="320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9"/>
        <v>Mar 19</v>
      </c>
      <c r="H6818" s="27">
        <f t="shared" si="321"/>
        <v>6817</v>
      </c>
      <c r="I6818" s="30" t="str">
        <f>IF(G6818='Check Register'!$E$1,H6818,"")</f>
        <v/>
      </c>
      <c r="J6818" s="16" t="str">
        <f t="shared" si="320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9"/>
        <v>Mar 19</v>
      </c>
      <c r="H6819" s="27">
        <f t="shared" si="321"/>
        <v>6818</v>
      </c>
      <c r="I6819" s="30" t="str">
        <f>IF(G6819='Check Register'!$E$1,H6819,"")</f>
        <v/>
      </c>
      <c r="J6819" s="16" t="str">
        <f t="shared" si="320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9"/>
        <v>Mar 19</v>
      </c>
      <c r="H6820" s="27">
        <f t="shared" si="321"/>
        <v>6819</v>
      </c>
      <c r="I6820" s="30" t="str">
        <f>IF(G6820='Check Register'!$E$1,H6820,"")</f>
        <v/>
      </c>
      <c r="J6820" s="16" t="str">
        <f t="shared" si="320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9"/>
        <v>Mar 19</v>
      </c>
      <c r="H6821" s="27">
        <f t="shared" si="321"/>
        <v>6820</v>
      </c>
      <c r="I6821" s="30" t="str">
        <f>IF(G6821='Check Register'!$E$1,H6821,"")</f>
        <v/>
      </c>
      <c r="J6821" s="16" t="str">
        <f t="shared" si="320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9"/>
        <v>Mar 19</v>
      </c>
      <c r="H6822" s="27">
        <f t="shared" si="321"/>
        <v>6821</v>
      </c>
      <c r="I6822" s="30" t="str">
        <f>IF(G6822='Check Register'!$E$1,H6822,"")</f>
        <v/>
      </c>
      <c r="J6822" s="16" t="str">
        <f t="shared" si="320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9"/>
        <v>Mar 19</v>
      </c>
      <c r="H6823" s="27">
        <f t="shared" si="321"/>
        <v>6822</v>
      </c>
      <c r="I6823" s="30" t="str">
        <f>IF(G6823='Check Register'!$E$1,H6823,"")</f>
        <v/>
      </c>
      <c r="J6823" s="16" t="str">
        <f t="shared" si="320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9"/>
        <v>Mar 19</v>
      </c>
      <c r="H6824" s="27">
        <f t="shared" si="321"/>
        <v>6823</v>
      </c>
      <c r="I6824" s="30" t="str">
        <f>IF(G6824='Check Register'!$E$1,H6824,"")</f>
        <v/>
      </c>
      <c r="J6824" s="16" t="str">
        <f t="shared" si="320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9"/>
        <v>Mar 19</v>
      </c>
      <c r="H6825" s="27">
        <f t="shared" si="321"/>
        <v>6824</v>
      </c>
      <c r="I6825" s="30" t="str">
        <f>IF(G6825='Check Register'!$E$1,H6825,"")</f>
        <v/>
      </c>
      <c r="J6825" s="16" t="str">
        <f t="shared" si="320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9"/>
        <v>Mar 19</v>
      </c>
      <c r="H6826" s="27">
        <f t="shared" si="321"/>
        <v>6825</v>
      </c>
      <c r="I6826" s="30" t="str">
        <f>IF(G6826='Check Register'!$E$1,H6826,"")</f>
        <v/>
      </c>
      <c r="J6826" s="16" t="str">
        <f t="shared" si="320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9"/>
        <v>Mar 19</v>
      </c>
      <c r="H6827" s="27">
        <f t="shared" si="321"/>
        <v>6826</v>
      </c>
      <c r="I6827" s="30" t="str">
        <f>IF(G6827='Check Register'!$E$1,H6827,"")</f>
        <v/>
      </c>
      <c r="J6827" s="16" t="str">
        <f t="shared" si="320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9"/>
        <v>Mar 19</v>
      </c>
      <c r="H6828" s="27">
        <f t="shared" si="321"/>
        <v>6827</v>
      </c>
      <c r="I6828" s="30" t="str">
        <f>IF(G6828='Check Register'!$E$1,H6828,"")</f>
        <v/>
      </c>
      <c r="J6828" s="16" t="str">
        <f t="shared" si="320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9"/>
        <v>Mar 19</v>
      </c>
      <c r="H6829" s="27">
        <f t="shared" si="321"/>
        <v>6828</v>
      </c>
      <c r="I6829" s="30" t="str">
        <f>IF(G6829='Check Register'!$E$1,H6829,"")</f>
        <v/>
      </c>
      <c r="J6829" s="16" t="str">
        <f t="shared" si="320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9"/>
        <v>Mar 19</v>
      </c>
      <c r="H6830" s="27">
        <f t="shared" si="321"/>
        <v>6829</v>
      </c>
      <c r="I6830" s="30" t="str">
        <f>IF(G6830='Check Register'!$E$1,H6830,"")</f>
        <v/>
      </c>
      <c r="J6830" s="16" t="str">
        <f t="shared" si="320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9"/>
        <v>Mar 19</v>
      </c>
      <c r="H6831" s="27">
        <f t="shared" si="321"/>
        <v>6830</v>
      </c>
      <c r="I6831" s="30" t="str">
        <f>IF(G6831='Check Register'!$E$1,H6831,"")</f>
        <v/>
      </c>
      <c r="J6831" s="16" t="str">
        <f t="shared" si="320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9"/>
        <v>Mar 19</v>
      </c>
      <c r="H6832" s="27">
        <f t="shared" si="321"/>
        <v>6831</v>
      </c>
      <c r="I6832" s="30" t="str">
        <f>IF(G6832='Check Register'!$E$1,H6832,"")</f>
        <v/>
      </c>
      <c r="J6832" s="16" t="str">
        <f t="shared" si="320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9"/>
        <v>Mar 19</v>
      </c>
      <c r="H6833" s="27">
        <f t="shared" si="321"/>
        <v>6832</v>
      </c>
      <c r="I6833" s="30" t="str">
        <f>IF(G6833='Check Register'!$E$1,H6833,"")</f>
        <v/>
      </c>
      <c r="J6833" s="16" t="str">
        <f t="shared" si="320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9"/>
        <v>Mar 19</v>
      </c>
      <c r="H6834" s="27">
        <f t="shared" si="321"/>
        <v>6833</v>
      </c>
      <c r="I6834" s="30" t="str">
        <f>IF(G6834='Check Register'!$E$1,H6834,"")</f>
        <v/>
      </c>
      <c r="J6834" s="16" t="str">
        <f t="shared" si="320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9"/>
        <v>Mar 19</v>
      </c>
      <c r="H6835" s="27">
        <f t="shared" si="321"/>
        <v>6834</v>
      </c>
      <c r="I6835" s="30" t="str">
        <f>IF(G6835='Check Register'!$E$1,H6835,"")</f>
        <v/>
      </c>
      <c r="J6835" s="16" t="str">
        <f t="shared" si="320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9"/>
        <v>Mar 19</v>
      </c>
      <c r="H6836" s="27">
        <f t="shared" si="321"/>
        <v>6835</v>
      </c>
      <c r="I6836" s="30" t="str">
        <f>IF(G6836='Check Register'!$E$1,H6836,"")</f>
        <v/>
      </c>
      <c r="J6836" s="16" t="str">
        <f t="shared" si="320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9"/>
        <v>Mar 19</v>
      </c>
      <c r="H6837" s="27">
        <f t="shared" si="321"/>
        <v>6836</v>
      </c>
      <c r="I6837" s="30" t="str">
        <f>IF(G6837='Check Register'!$E$1,H6837,"")</f>
        <v/>
      </c>
      <c r="J6837" s="16" t="str">
        <f t="shared" si="320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9"/>
        <v>Mar 19</v>
      </c>
      <c r="H6838" s="27">
        <f t="shared" si="321"/>
        <v>6837</v>
      </c>
      <c r="I6838" s="30" t="str">
        <f>IF(G6838='Check Register'!$E$1,H6838,"")</f>
        <v/>
      </c>
      <c r="J6838" s="16" t="str">
        <f t="shared" si="320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9"/>
        <v>Mar 19</v>
      </c>
      <c r="H6839" s="27">
        <f t="shared" si="321"/>
        <v>6838</v>
      </c>
      <c r="I6839" s="30" t="str">
        <f>IF(G6839='Check Register'!$E$1,H6839,"")</f>
        <v/>
      </c>
      <c r="J6839" s="16" t="str">
        <f t="shared" si="320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9"/>
        <v>Mar 19</v>
      </c>
      <c r="H6840" s="27">
        <f t="shared" si="321"/>
        <v>6839</v>
      </c>
      <c r="I6840" s="30" t="str">
        <f>IF(G6840='Check Register'!$E$1,H6840,"")</f>
        <v/>
      </c>
      <c r="J6840" s="16" t="str">
        <f t="shared" si="320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9"/>
        <v>Mar 19</v>
      </c>
      <c r="H6841" s="27">
        <f t="shared" si="321"/>
        <v>6840</v>
      </c>
      <c r="I6841" s="30" t="str">
        <f>IF(G6841='Check Register'!$E$1,H6841,"")</f>
        <v/>
      </c>
      <c r="J6841" s="16" t="str">
        <f t="shared" si="320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9"/>
        <v>Mar 19</v>
      </c>
      <c r="H6842" s="27">
        <f t="shared" si="321"/>
        <v>6841</v>
      </c>
      <c r="I6842" s="30" t="str">
        <f>IF(G6842='Check Register'!$E$1,H6842,"")</f>
        <v/>
      </c>
      <c r="J6842" s="16" t="str">
        <f t="shared" si="320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9"/>
        <v>Mar 19</v>
      </c>
      <c r="H6843" s="27">
        <f t="shared" si="321"/>
        <v>6842</v>
      </c>
      <c r="I6843" s="30" t="str">
        <f>IF(G6843='Check Register'!$E$1,H6843,"")</f>
        <v/>
      </c>
      <c r="J6843" s="16" t="str">
        <f t="shared" si="320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9"/>
        <v>Mar 19</v>
      </c>
      <c r="H6844" s="27">
        <f t="shared" si="321"/>
        <v>6843</v>
      </c>
      <c r="I6844" s="30" t="str">
        <f>IF(G6844='Check Register'!$E$1,H6844,"")</f>
        <v/>
      </c>
      <c r="J6844" s="16" t="str">
        <f t="shared" si="320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9"/>
        <v>Mar 19</v>
      </c>
      <c r="H6845" s="27">
        <f t="shared" si="321"/>
        <v>6844</v>
      </c>
      <c r="I6845" s="30" t="str">
        <f>IF(G6845='Check Register'!$E$1,H6845,"")</f>
        <v/>
      </c>
      <c r="J6845" s="16" t="str">
        <f t="shared" si="320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9"/>
        <v>Mar 19</v>
      </c>
      <c r="H6846" s="27">
        <f t="shared" si="321"/>
        <v>6845</v>
      </c>
      <c r="I6846" s="30" t="str">
        <f>IF(G6846='Check Register'!$E$1,H6846,"")</f>
        <v/>
      </c>
      <c r="J6846" s="16" t="str">
        <f t="shared" si="320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9"/>
        <v>Mar 19</v>
      </c>
      <c r="H6847" s="27">
        <f t="shared" si="321"/>
        <v>6846</v>
      </c>
      <c r="I6847" s="30" t="str">
        <f>IF(G6847='Check Register'!$E$1,H6847,"")</f>
        <v/>
      </c>
      <c r="J6847" s="16" t="str">
        <f t="shared" si="320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9"/>
        <v>Mar 19</v>
      </c>
      <c r="H6848" s="27">
        <f t="shared" si="321"/>
        <v>6847</v>
      </c>
      <c r="I6848" s="30" t="str">
        <f>IF(G6848='Check Register'!$E$1,H6848,"")</f>
        <v/>
      </c>
      <c r="J6848" s="16" t="str">
        <f t="shared" si="320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9"/>
        <v>Mar 19</v>
      </c>
      <c r="H6849" s="27">
        <f t="shared" si="321"/>
        <v>6848</v>
      </c>
      <c r="I6849" s="30" t="str">
        <f>IF(G6849='Check Register'!$E$1,H6849,"")</f>
        <v/>
      </c>
      <c r="J6849" s="16" t="str">
        <f t="shared" si="320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2">VLOOKUP(C6850,W:Y,3,TRUE)</f>
        <v>Mar 19</v>
      </c>
      <c r="H6850" s="27">
        <f t="shared" si="321"/>
        <v>6849</v>
      </c>
      <c r="I6850" s="30" t="str">
        <f>IF(G6850='Check Register'!$E$1,H6850,"")</f>
        <v/>
      </c>
      <c r="J6850" s="16" t="str">
        <f t="shared" ref="J6850:J6913" si="323">IFERROR(SMALL($I$2:$I$100000,H6850),"")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2"/>
        <v>Mar 19</v>
      </c>
      <c r="H6851" s="27">
        <f t="shared" si="321"/>
        <v>6850</v>
      </c>
      <c r="I6851" s="30" t="str">
        <f>IF(G6851='Check Register'!$E$1,H6851,"")</f>
        <v/>
      </c>
      <c r="J6851" s="16" t="str">
        <f t="shared" si="323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2"/>
        <v>Mar 19</v>
      </c>
      <c r="H6852" s="27">
        <f t="shared" si="321"/>
        <v>6851</v>
      </c>
      <c r="I6852" s="30" t="str">
        <f>IF(G6852='Check Register'!$E$1,H6852,"")</f>
        <v/>
      </c>
      <c r="J6852" s="16" t="str">
        <f t="shared" si="323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2"/>
        <v>Mar 19</v>
      </c>
      <c r="H6853" s="27">
        <f t="shared" ref="H6853:H6916" si="324">1+H6852</f>
        <v>6852</v>
      </c>
      <c r="I6853" s="30" t="str">
        <f>IF(G6853='Check Register'!$E$1,H6853,"")</f>
        <v/>
      </c>
      <c r="J6853" s="16" t="str">
        <f t="shared" si="323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2"/>
        <v>Mar 19</v>
      </c>
      <c r="H6854" s="27">
        <f t="shared" si="324"/>
        <v>6853</v>
      </c>
      <c r="I6854" s="30" t="str">
        <f>IF(G6854='Check Register'!$E$1,H6854,"")</f>
        <v/>
      </c>
      <c r="J6854" s="16" t="str">
        <f t="shared" si="323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2"/>
        <v>Mar 19</v>
      </c>
      <c r="H6855" s="27">
        <f t="shared" si="324"/>
        <v>6854</v>
      </c>
      <c r="I6855" s="30" t="str">
        <f>IF(G6855='Check Register'!$E$1,H6855,"")</f>
        <v/>
      </c>
      <c r="J6855" s="16" t="str">
        <f t="shared" si="323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2"/>
        <v>Mar 19</v>
      </c>
      <c r="H6856" s="27">
        <f t="shared" si="324"/>
        <v>6855</v>
      </c>
      <c r="I6856" s="30" t="str">
        <f>IF(G6856='Check Register'!$E$1,H6856,"")</f>
        <v/>
      </c>
      <c r="J6856" s="16" t="str">
        <f t="shared" si="323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2"/>
        <v>Mar 19</v>
      </c>
      <c r="H6857" s="27">
        <f t="shared" si="324"/>
        <v>6856</v>
      </c>
      <c r="I6857" s="30" t="str">
        <f>IF(G6857='Check Register'!$E$1,H6857,"")</f>
        <v/>
      </c>
      <c r="J6857" s="16" t="str">
        <f t="shared" si="323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2"/>
        <v>Mar 19</v>
      </c>
      <c r="H6858" s="27">
        <f t="shared" si="324"/>
        <v>6857</v>
      </c>
      <c r="I6858" s="30" t="str">
        <f>IF(G6858='Check Register'!$E$1,H6858,"")</f>
        <v/>
      </c>
      <c r="J6858" s="16" t="str">
        <f t="shared" si="323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2"/>
        <v>Mar 19</v>
      </c>
      <c r="H6859" s="27">
        <f t="shared" si="324"/>
        <v>6858</v>
      </c>
      <c r="I6859" s="30" t="str">
        <f>IF(G6859='Check Register'!$E$1,H6859,"")</f>
        <v/>
      </c>
      <c r="J6859" s="16" t="str">
        <f t="shared" si="323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2"/>
        <v>Mar 19</v>
      </c>
      <c r="H6860" s="27">
        <f t="shared" si="324"/>
        <v>6859</v>
      </c>
      <c r="I6860" s="30" t="str">
        <f>IF(G6860='Check Register'!$E$1,H6860,"")</f>
        <v/>
      </c>
      <c r="J6860" s="16" t="str">
        <f t="shared" si="323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2"/>
        <v>Mar 19</v>
      </c>
      <c r="H6861" s="27">
        <f t="shared" si="324"/>
        <v>6860</v>
      </c>
      <c r="I6861" s="30" t="str">
        <f>IF(G6861='Check Register'!$E$1,H6861,"")</f>
        <v/>
      </c>
      <c r="J6861" s="16" t="str">
        <f t="shared" si="323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2"/>
        <v>Mar 19</v>
      </c>
      <c r="H6862" s="27">
        <f t="shared" si="324"/>
        <v>6861</v>
      </c>
      <c r="I6862" s="30" t="str">
        <f>IF(G6862='Check Register'!$E$1,H6862,"")</f>
        <v/>
      </c>
      <c r="J6862" s="16" t="str">
        <f t="shared" si="323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2"/>
        <v>Mar 19</v>
      </c>
      <c r="H6863" s="27">
        <f t="shared" si="324"/>
        <v>6862</v>
      </c>
      <c r="I6863" s="30" t="str">
        <f>IF(G6863='Check Register'!$E$1,H6863,"")</f>
        <v/>
      </c>
      <c r="J6863" s="16" t="str">
        <f t="shared" si="323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2"/>
        <v>Mar 19</v>
      </c>
      <c r="H6864" s="27">
        <f t="shared" si="324"/>
        <v>6863</v>
      </c>
      <c r="I6864" s="30" t="str">
        <f>IF(G6864='Check Register'!$E$1,H6864,"")</f>
        <v/>
      </c>
      <c r="J6864" s="16" t="str">
        <f t="shared" si="323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2"/>
        <v>Mar 19</v>
      </c>
      <c r="H6865" s="27">
        <f t="shared" si="324"/>
        <v>6864</v>
      </c>
      <c r="I6865" s="30" t="str">
        <f>IF(G6865='Check Register'!$E$1,H6865,"")</f>
        <v/>
      </c>
      <c r="J6865" s="16" t="str">
        <f t="shared" si="323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2"/>
        <v>Mar 19</v>
      </c>
      <c r="H6866" s="27">
        <f t="shared" si="324"/>
        <v>6865</v>
      </c>
      <c r="I6866" s="30" t="str">
        <f>IF(G6866='Check Register'!$E$1,H6866,"")</f>
        <v/>
      </c>
      <c r="J6866" s="16" t="str">
        <f t="shared" si="323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2"/>
        <v>Mar 19</v>
      </c>
      <c r="H6867" s="27">
        <f t="shared" si="324"/>
        <v>6866</v>
      </c>
      <c r="I6867" s="30" t="str">
        <f>IF(G6867='Check Register'!$E$1,H6867,"")</f>
        <v/>
      </c>
      <c r="J6867" s="16" t="str">
        <f t="shared" si="323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2"/>
        <v>Mar 19</v>
      </c>
      <c r="H6868" s="27">
        <f t="shared" si="324"/>
        <v>6867</v>
      </c>
      <c r="I6868" s="30" t="str">
        <f>IF(G6868='Check Register'!$E$1,H6868,"")</f>
        <v/>
      </c>
      <c r="J6868" s="16" t="str">
        <f t="shared" si="323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2"/>
        <v>Mar 19</v>
      </c>
      <c r="H6869" s="27">
        <f t="shared" si="324"/>
        <v>6868</v>
      </c>
      <c r="I6869" s="30" t="str">
        <f>IF(G6869='Check Register'!$E$1,H6869,"")</f>
        <v/>
      </c>
      <c r="J6869" s="16" t="str">
        <f t="shared" si="323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2"/>
        <v>Mar 19</v>
      </c>
      <c r="H6870" s="27">
        <f t="shared" si="324"/>
        <v>6869</v>
      </c>
      <c r="I6870" s="30" t="str">
        <f>IF(G6870='Check Register'!$E$1,H6870,"")</f>
        <v/>
      </c>
      <c r="J6870" s="16" t="str">
        <f t="shared" si="323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2"/>
        <v>Mar 19</v>
      </c>
      <c r="H6871" s="27">
        <f t="shared" si="324"/>
        <v>6870</v>
      </c>
      <c r="I6871" s="30" t="str">
        <f>IF(G6871='Check Register'!$E$1,H6871,"")</f>
        <v/>
      </c>
      <c r="J6871" s="16" t="str">
        <f t="shared" si="323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2"/>
        <v>Mar 19</v>
      </c>
      <c r="H6872" s="27">
        <f t="shared" si="324"/>
        <v>6871</v>
      </c>
      <c r="I6872" s="30" t="str">
        <f>IF(G6872='Check Register'!$E$1,H6872,"")</f>
        <v/>
      </c>
      <c r="J6872" s="16" t="str">
        <f t="shared" si="323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2"/>
        <v>Mar 19</v>
      </c>
      <c r="H6873" s="27">
        <f t="shared" si="324"/>
        <v>6872</v>
      </c>
      <c r="I6873" s="30" t="str">
        <f>IF(G6873='Check Register'!$E$1,H6873,"")</f>
        <v/>
      </c>
      <c r="J6873" s="16" t="str">
        <f t="shared" si="323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2"/>
        <v>Mar 19</v>
      </c>
      <c r="H6874" s="27">
        <f t="shared" si="324"/>
        <v>6873</v>
      </c>
      <c r="I6874" s="30" t="str">
        <f>IF(G6874='Check Register'!$E$1,H6874,"")</f>
        <v/>
      </c>
      <c r="J6874" s="16" t="str">
        <f t="shared" si="323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2"/>
        <v>Mar 19</v>
      </c>
      <c r="H6875" s="27">
        <f t="shared" si="324"/>
        <v>6874</v>
      </c>
      <c r="I6875" s="30" t="str">
        <f>IF(G6875='Check Register'!$E$1,H6875,"")</f>
        <v/>
      </c>
      <c r="J6875" s="16" t="str">
        <f t="shared" si="323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2"/>
        <v>Mar 19</v>
      </c>
      <c r="H6876" s="27">
        <f t="shared" si="324"/>
        <v>6875</v>
      </c>
      <c r="I6876" s="30" t="str">
        <f>IF(G6876='Check Register'!$E$1,H6876,"")</f>
        <v/>
      </c>
      <c r="J6876" s="16" t="str">
        <f t="shared" si="323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2"/>
        <v>Mar 19</v>
      </c>
      <c r="H6877" s="27">
        <f t="shared" si="324"/>
        <v>6876</v>
      </c>
      <c r="I6877" s="30" t="str">
        <f>IF(G6877='Check Register'!$E$1,H6877,"")</f>
        <v/>
      </c>
      <c r="J6877" s="16" t="str">
        <f t="shared" si="323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2"/>
        <v>Mar 19</v>
      </c>
      <c r="H6878" s="27">
        <f t="shared" si="324"/>
        <v>6877</v>
      </c>
      <c r="I6878" s="30" t="str">
        <f>IF(G6878='Check Register'!$E$1,H6878,"")</f>
        <v/>
      </c>
      <c r="J6878" s="16" t="str">
        <f t="shared" si="323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2"/>
        <v>Mar 19</v>
      </c>
      <c r="H6879" s="27">
        <f t="shared" si="324"/>
        <v>6878</v>
      </c>
      <c r="I6879" s="30" t="str">
        <f>IF(G6879='Check Register'!$E$1,H6879,"")</f>
        <v/>
      </c>
      <c r="J6879" s="16" t="str">
        <f t="shared" si="323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2"/>
        <v>Mar 19</v>
      </c>
      <c r="H6880" s="27">
        <f t="shared" si="324"/>
        <v>6879</v>
      </c>
      <c r="I6880" s="30" t="str">
        <f>IF(G6880='Check Register'!$E$1,H6880,"")</f>
        <v/>
      </c>
      <c r="J6880" s="16" t="str">
        <f t="shared" si="323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2"/>
        <v>Mar 19</v>
      </c>
      <c r="H6881" s="27">
        <f t="shared" si="324"/>
        <v>6880</v>
      </c>
      <c r="I6881" s="30" t="str">
        <f>IF(G6881='Check Register'!$E$1,H6881,"")</f>
        <v/>
      </c>
      <c r="J6881" s="16" t="str">
        <f t="shared" si="323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2"/>
        <v>Mar 19</v>
      </c>
      <c r="H6882" s="27">
        <f t="shared" si="324"/>
        <v>6881</v>
      </c>
      <c r="I6882" s="30" t="str">
        <f>IF(G6882='Check Register'!$E$1,H6882,"")</f>
        <v/>
      </c>
      <c r="J6882" s="16" t="str">
        <f t="shared" si="323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2"/>
        <v>Mar 19</v>
      </c>
      <c r="H6883" s="27">
        <f t="shared" si="324"/>
        <v>6882</v>
      </c>
      <c r="I6883" s="30" t="str">
        <f>IF(G6883='Check Register'!$E$1,H6883,"")</f>
        <v/>
      </c>
      <c r="J6883" s="16" t="str">
        <f t="shared" si="323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2"/>
        <v>Mar 19</v>
      </c>
      <c r="H6884" s="27">
        <f t="shared" si="324"/>
        <v>6883</v>
      </c>
      <c r="I6884" s="30" t="str">
        <f>IF(G6884='Check Register'!$E$1,H6884,"")</f>
        <v/>
      </c>
      <c r="J6884" s="16" t="str">
        <f t="shared" si="323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2"/>
        <v>Mar 19</v>
      </c>
      <c r="H6885" s="27">
        <f t="shared" si="324"/>
        <v>6884</v>
      </c>
      <c r="I6885" s="30" t="str">
        <f>IF(G6885='Check Register'!$E$1,H6885,"")</f>
        <v/>
      </c>
      <c r="J6885" s="16" t="str">
        <f t="shared" si="323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2"/>
        <v>Mar 19</v>
      </c>
      <c r="H6886" s="27">
        <f t="shared" si="324"/>
        <v>6885</v>
      </c>
      <c r="I6886" s="30" t="str">
        <f>IF(G6886='Check Register'!$E$1,H6886,"")</f>
        <v/>
      </c>
      <c r="J6886" s="16" t="str">
        <f t="shared" si="323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2"/>
        <v>Mar 19</v>
      </c>
      <c r="H6887" s="27">
        <f t="shared" si="324"/>
        <v>6886</v>
      </c>
      <c r="I6887" s="30" t="str">
        <f>IF(G6887='Check Register'!$E$1,H6887,"")</f>
        <v/>
      </c>
      <c r="J6887" s="16" t="str">
        <f t="shared" si="323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2"/>
        <v>Mar 19</v>
      </c>
      <c r="H6888" s="27">
        <f t="shared" si="324"/>
        <v>6887</v>
      </c>
      <c r="I6888" s="30" t="str">
        <f>IF(G6888='Check Register'!$E$1,H6888,"")</f>
        <v/>
      </c>
      <c r="J6888" s="16" t="str">
        <f t="shared" si="323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2"/>
        <v>Mar 19</v>
      </c>
      <c r="H6889" s="27">
        <f t="shared" si="324"/>
        <v>6888</v>
      </c>
      <c r="I6889" s="30" t="str">
        <f>IF(G6889='Check Register'!$E$1,H6889,"")</f>
        <v/>
      </c>
      <c r="J6889" s="16" t="str">
        <f t="shared" si="323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2"/>
        <v>Mar 19</v>
      </c>
      <c r="H6890" s="27">
        <f t="shared" si="324"/>
        <v>6889</v>
      </c>
      <c r="I6890" s="30" t="str">
        <f>IF(G6890='Check Register'!$E$1,H6890,"")</f>
        <v/>
      </c>
      <c r="J6890" s="16" t="str">
        <f t="shared" si="323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2"/>
        <v>Mar 19</v>
      </c>
      <c r="H6891" s="27">
        <f t="shared" si="324"/>
        <v>6890</v>
      </c>
      <c r="I6891" s="30" t="str">
        <f>IF(G6891='Check Register'!$E$1,H6891,"")</f>
        <v/>
      </c>
      <c r="J6891" s="16" t="str">
        <f t="shared" si="323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2"/>
        <v>Mar 19</v>
      </c>
      <c r="H6892" s="27">
        <f t="shared" si="324"/>
        <v>6891</v>
      </c>
      <c r="I6892" s="30" t="str">
        <f>IF(G6892='Check Register'!$E$1,H6892,"")</f>
        <v/>
      </c>
      <c r="J6892" s="16" t="str">
        <f t="shared" si="323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2"/>
        <v>Mar 19</v>
      </c>
      <c r="H6893" s="27">
        <f t="shared" si="324"/>
        <v>6892</v>
      </c>
      <c r="I6893" s="30" t="str">
        <f>IF(G6893='Check Register'!$E$1,H6893,"")</f>
        <v/>
      </c>
      <c r="J6893" s="16" t="str">
        <f t="shared" si="323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2"/>
        <v>Mar 19</v>
      </c>
      <c r="H6894" s="27">
        <f t="shared" si="324"/>
        <v>6893</v>
      </c>
      <c r="I6894" s="30" t="str">
        <f>IF(G6894='Check Register'!$E$1,H6894,"")</f>
        <v/>
      </c>
      <c r="J6894" s="16" t="str">
        <f t="shared" si="323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2"/>
        <v>Mar 19</v>
      </c>
      <c r="H6895" s="27">
        <f t="shared" si="324"/>
        <v>6894</v>
      </c>
      <c r="I6895" s="30" t="str">
        <f>IF(G6895='Check Register'!$E$1,H6895,"")</f>
        <v/>
      </c>
      <c r="J6895" s="16" t="str">
        <f t="shared" si="323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2"/>
        <v>Mar 19</v>
      </c>
      <c r="H6896" s="27">
        <f t="shared" si="324"/>
        <v>6895</v>
      </c>
      <c r="I6896" s="30" t="str">
        <f>IF(G6896='Check Register'!$E$1,H6896,"")</f>
        <v/>
      </c>
      <c r="J6896" s="16" t="str">
        <f t="shared" si="323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2"/>
        <v>Mar 19</v>
      </c>
      <c r="H6897" s="27">
        <f t="shared" si="324"/>
        <v>6896</v>
      </c>
      <c r="I6897" s="30" t="str">
        <f>IF(G6897='Check Register'!$E$1,H6897,"")</f>
        <v/>
      </c>
      <c r="J6897" s="16" t="str">
        <f t="shared" si="323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2"/>
        <v>Mar 19</v>
      </c>
      <c r="H6898" s="27">
        <f t="shared" si="324"/>
        <v>6897</v>
      </c>
      <c r="I6898" s="30" t="str">
        <f>IF(G6898='Check Register'!$E$1,H6898,"")</f>
        <v/>
      </c>
      <c r="J6898" s="16" t="str">
        <f t="shared" si="323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2"/>
        <v>Mar 19</v>
      </c>
      <c r="H6899" s="27">
        <f t="shared" si="324"/>
        <v>6898</v>
      </c>
      <c r="I6899" s="30" t="str">
        <f>IF(G6899='Check Register'!$E$1,H6899,"")</f>
        <v/>
      </c>
      <c r="J6899" s="16" t="str">
        <f t="shared" si="323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2"/>
        <v>Mar 19</v>
      </c>
      <c r="H6900" s="27">
        <f t="shared" si="324"/>
        <v>6899</v>
      </c>
      <c r="I6900" s="30" t="str">
        <f>IF(G6900='Check Register'!$E$1,H6900,"")</f>
        <v/>
      </c>
      <c r="J6900" s="16" t="str">
        <f t="shared" si="323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2"/>
        <v>Mar 19</v>
      </c>
      <c r="H6901" s="27">
        <f t="shared" si="324"/>
        <v>6900</v>
      </c>
      <c r="I6901" s="30" t="str">
        <f>IF(G6901='Check Register'!$E$1,H6901,"")</f>
        <v/>
      </c>
      <c r="J6901" s="16" t="str">
        <f t="shared" si="323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2"/>
        <v>Mar 19</v>
      </c>
      <c r="H6902" s="27">
        <f t="shared" si="324"/>
        <v>6901</v>
      </c>
      <c r="I6902" s="30" t="str">
        <f>IF(G6902='Check Register'!$E$1,H6902,"")</f>
        <v/>
      </c>
      <c r="J6902" s="16" t="str">
        <f t="shared" si="323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2"/>
        <v>Mar 19</v>
      </c>
      <c r="H6903" s="27">
        <f t="shared" si="324"/>
        <v>6902</v>
      </c>
      <c r="I6903" s="30" t="str">
        <f>IF(G6903='Check Register'!$E$1,H6903,"")</f>
        <v/>
      </c>
      <c r="J6903" s="16" t="str">
        <f t="shared" si="323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2"/>
        <v>Mar 19</v>
      </c>
      <c r="H6904" s="27">
        <f t="shared" si="324"/>
        <v>6903</v>
      </c>
      <c r="I6904" s="30" t="str">
        <f>IF(G6904='Check Register'!$E$1,H6904,"")</f>
        <v/>
      </c>
      <c r="J6904" s="16" t="str">
        <f t="shared" si="323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2"/>
        <v>Mar 19</v>
      </c>
      <c r="H6905" s="27">
        <f t="shared" si="324"/>
        <v>6904</v>
      </c>
      <c r="I6905" s="30" t="str">
        <f>IF(G6905='Check Register'!$E$1,H6905,"")</f>
        <v/>
      </c>
      <c r="J6905" s="16" t="str">
        <f t="shared" si="323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2"/>
        <v>Mar 19</v>
      </c>
      <c r="H6906" s="27">
        <f t="shared" si="324"/>
        <v>6905</v>
      </c>
      <c r="I6906" s="30" t="str">
        <f>IF(G6906='Check Register'!$E$1,H6906,"")</f>
        <v/>
      </c>
      <c r="J6906" s="16" t="str">
        <f t="shared" si="323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2"/>
        <v>Mar 19</v>
      </c>
      <c r="H6907" s="27">
        <f t="shared" si="324"/>
        <v>6906</v>
      </c>
      <c r="I6907" s="30" t="str">
        <f>IF(G6907='Check Register'!$E$1,H6907,"")</f>
        <v/>
      </c>
      <c r="J6907" s="16" t="str">
        <f t="shared" si="323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2"/>
        <v>Mar 19</v>
      </c>
      <c r="H6908" s="27">
        <f t="shared" si="324"/>
        <v>6907</v>
      </c>
      <c r="I6908" s="30" t="str">
        <f>IF(G6908='Check Register'!$E$1,H6908,"")</f>
        <v/>
      </c>
      <c r="J6908" s="16" t="str">
        <f t="shared" si="323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2"/>
        <v>Mar 19</v>
      </c>
      <c r="H6909" s="27">
        <f t="shared" si="324"/>
        <v>6908</v>
      </c>
      <c r="I6909" s="30" t="str">
        <f>IF(G6909='Check Register'!$E$1,H6909,"")</f>
        <v/>
      </c>
      <c r="J6909" s="16" t="str">
        <f t="shared" si="323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2"/>
        <v>Mar 19</v>
      </c>
      <c r="H6910" s="27">
        <f t="shared" si="324"/>
        <v>6909</v>
      </c>
      <c r="I6910" s="30" t="str">
        <f>IF(G6910='Check Register'!$E$1,H6910,"")</f>
        <v/>
      </c>
      <c r="J6910" s="16" t="str">
        <f t="shared" si="323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2"/>
        <v>Mar 19</v>
      </c>
      <c r="H6911" s="27">
        <f t="shared" si="324"/>
        <v>6910</v>
      </c>
      <c r="I6911" s="30" t="str">
        <f>IF(G6911='Check Register'!$E$1,H6911,"")</f>
        <v/>
      </c>
      <c r="J6911" s="16" t="str">
        <f t="shared" si="323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2"/>
        <v>Mar 19</v>
      </c>
      <c r="H6912" s="27">
        <f t="shared" si="324"/>
        <v>6911</v>
      </c>
      <c r="I6912" s="30" t="str">
        <f>IF(G6912='Check Register'!$E$1,H6912,"")</f>
        <v/>
      </c>
      <c r="J6912" s="16" t="str">
        <f t="shared" si="323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2"/>
        <v>Mar 19</v>
      </c>
      <c r="H6913" s="27">
        <f t="shared" si="324"/>
        <v>6912</v>
      </c>
      <c r="I6913" s="30" t="str">
        <f>IF(G6913='Check Register'!$E$1,H6913,"")</f>
        <v/>
      </c>
      <c r="J6913" s="16" t="str">
        <f t="shared" si="323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5">VLOOKUP(C6914,W:Y,3,TRUE)</f>
        <v>Mar 19</v>
      </c>
      <c r="H6914" s="27">
        <f t="shared" si="324"/>
        <v>6913</v>
      </c>
      <c r="I6914" s="30" t="str">
        <f>IF(G6914='Check Register'!$E$1,H6914,"")</f>
        <v/>
      </c>
      <c r="J6914" s="16" t="str">
        <f t="shared" ref="J6914:J6977" si="326">IFERROR(SMALL($I$2:$I$100000,H6914),"")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5"/>
        <v>Mar 19</v>
      </c>
      <c r="H6915" s="27">
        <f t="shared" si="324"/>
        <v>6914</v>
      </c>
      <c r="I6915" s="30" t="str">
        <f>IF(G6915='Check Register'!$E$1,H6915,"")</f>
        <v/>
      </c>
      <c r="J6915" s="16" t="str">
        <f t="shared" si="326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5"/>
        <v>Mar 19</v>
      </c>
      <c r="H6916" s="27">
        <f t="shared" si="324"/>
        <v>6915</v>
      </c>
      <c r="I6916" s="30" t="str">
        <f>IF(G6916='Check Register'!$E$1,H6916,"")</f>
        <v/>
      </c>
      <c r="J6916" s="16" t="str">
        <f t="shared" si="326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5"/>
        <v>Mar 19</v>
      </c>
      <c r="H6917" s="27">
        <f t="shared" ref="H6917:H6980" si="327">1+H6916</f>
        <v>6916</v>
      </c>
      <c r="I6917" s="30" t="str">
        <f>IF(G6917='Check Register'!$E$1,H6917,"")</f>
        <v/>
      </c>
      <c r="J6917" s="16" t="str">
        <f t="shared" si="326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5"/>
        <v>Mar 19</v>
      </c>
      <c r="H6918" s="27">
        <f t="shared" si="327"/>
        <v>6917</v>
      </c>
      <c r="I6918" s="30" t="str">
        <f>IF(G6918='Check Register'!$E$1,H6918,"")</f>
        <v/>
      </c>
      <c r="J6918" s="16" t="str">
        <f t="shared" si="326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5"/>
        <v>Mar 19</v>
      </c>
      <c r="H6919" s="27">
        <f t="shared" si="327"/>
        <v>6918</v>
      </c>
      <c r="I6919" s="30" t="str">
        <f>IF(G6919='Check Register'!$E$1,H6919,"")</f>
        <v/>
      </c>
      <c r="J6919" s="16" t="str">
        <f t="shared" si="326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5"/>
        <v>Mar 19</v>
      </c>
      <c r="H6920" s="27">
        <f t="shared" si="327"/>
        <v>6919</v>
      </c>
      <c r="I6920" s="30" t="str">
        <f>IF(G6920='Check Register'!$E$1,H6920,"")</f>
        <v/>
      </c>
      <c r="J6920" s="16" t="str">
        <f t="shared" si="326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5"/>
        <v>Mar 19</v>
      </c>
      <c r="H6921" s="27">
        <f t="shared" si="327"/>
        <v>6920</v>
      </c>
      <c r="I6921" s="30" t="str">
        <f>IF(G6921='Check Register'!$E$1,H6921,"")</f>
        <v/>
      </c>
      <c r="J6921" s="16" t="str">
        <f t="shared" si="326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5"/>
        <v>Mar 19</v>
      </c>
      <c r="H6922" s="27">
        <f t="shared" si="327"/>
        <v>6921</v>
      </c>
      <c r="I6922" s="30" t="str">
        <f>IF(G6922='Check Register'!$E$1,H6922,"")</f>
        <v/>
      </c>
      <c r="J6922" s="16" t="str">
        <f t="shared" si="326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5"/>
        <v>Mar 19</v>
      </c>
      <c r="H6923" s="27">
        <f t="shared" si="327"/>
        <v>6922</v>
      </c>
      <c r="I6923" s="30" t="str">
        <f>IF(G6923='Check Register'!$E$1,H6923,"")</f>
        <v/>
      </c>
      <c r="J6923" s="16" t="str">
        <f t="shared" si="326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5"/>
        <v>Mar 19</v>
      </c>
      <c r="H6924" s="27">
        <f t="shared" si="327"/>
        <v>6923</v>
      </c>
      <c r="I6924" s="30" t="str">
        <f>IF(G6924='Check Register'!$E$1,H6924,"")</f>
        <v/>
      </c>
      <c r="J6924" s="16" t="str">
        <f t="shared" si="326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5"/>
        <v>Mar 19</v>
      </c>
      <c r="H6925" s="27">
        <f t="shared" si="327"/>
        <v>6924</v>
      </c>
      <c r="I6925" s="30" t="str">
        <f>IF(G6925='Check Register'!$E$1,H6925,"")</f>
        <v/>
      </c>
      <c r="J6925" s="16" t="str">
        <f t="shared" si="326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5"/>
        <v>Mar 19</v>
      </c>
      <c r="H6926" s="27">
        <f t="shared" si="327"/>
        <v>6925</v>
      </c>
      <c r="I6926" s="30" t="str">
        <f>IF(G6926='Check Register'!$E$1,H6926,"")</f>
        <v/>
      </c>
      <c r="J6926" s="16" t="str">
        <f t="shared" si="326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5"/>
        <v>Mar 19</v>
      </c>
      <c r="H6927" s="27">
        <f t="shared" si="327"/>
        <v>6926</v>
      </c>
      <c r="I6927" s="30" t="str">
        <f>IF(G6927='Check Register'!$E$1,H6927,"")</f>
        <v/>
      </c>
      <c r="J6927" s="16" t="str">
        <f t="shared" si="326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5"/>
        <v>Mar 19</v>
      </c>
      <c r="H6928" s="27">
        <f t="shared" si="327"/>
        <v>6927</v>
      </c>
      <c r="I6928" s="30" t="str">
        <f>IF(G6928='Check Register'!$E$1,H6928,"")</f>
        <v/>
      </c>
      <c r="J6928" s="16" t="str">
        <f t="shared" si="326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5"/>
        <v>Mar 19</v>
      </c>
      <c r="H6929" s="27">
        <f t="shared" si="327"/>
        <v>6928</v>
      </c>
      <c r="I6929" s="30" t="str">
        <f>IF(G6929='Check Register'!$E$1,H6929,"")</f>
        <v/>
      </c>
      <c r="J6929" s="16" t="str">
        <f t="shared" si="326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5"/>
        <v>Mar 19</v>
      </c>
      <c r="H6930" s="27">
        <f t="shared" si="327"/>
        <v>6929</v>
      </c>
      <c r="I6930" s="30" t="str">
        <f>IF(G6930='Check Register'!$E$1,H6930,"")</f>
        <v/>
      </c>
      <c r="J6930" s="16" t="str">
        <f t="shared" si="326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5"/>
        <v>Mar 19</v>
      </c>
      <c r="H6931" s="27">
        <f t="shared" si="327"/>
        <v>6930</v>
      </c>
      <c r="I6931" s="30" t="str">
        <f>IF(G6931='Check Register'!$E$1,H6931,"")</f>
        <v/>
      </c>
      <c r="J6931" s="16" t="str">
        <f t="shared" si="326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5"/>
        <v>Mar 19</v>
      </c>
      <c r="H6932" s="27">
        <f t="shared" si="327"/>
        <v>6931</v>
      </c>
      <c r="I6932" s="30" t="str">
        <f>IF(G6932='Check Register'!$E$1,H6932,"")</f>
        <v/>
      </c>
      <c r="J6932" s="16" t="str">
        <f t="shared" si="326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5"/>
        <v>Mar 19</v>
      </c>
      <c r="H6933" s="27">
        <f t="shared" si="327"/>
        <v>6932</v>
      </c>
      <c r="I6933" s="30" t="str">
        <f>IF(G6933='Check Register'!$E$1,H6933,"")</f>
        <v/>
      </c>
      <c r="J6933" s="16" t="str">
        <f t="shared" si="326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5"/>
        <v>Mar 19</v>
      </c>
      <c r="H6934" s="27">
        <f t="shared" si="327"/>
        <v>6933</v>
      </c>
      <c r="I6934" s="30" t="str">
        <f>IF(G6934='Check Register'!$E$1,H6934,"")</f>
        <v/>
      </c>
      <c r="J6934" s="16" t="str">
        <f t="shared" si="326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5"/>
        <v>Mar 19</v>
      </c>
      <c r="H6935" s="27">
        <f t="shared" si="327"/>
        <v>6934</v>
      </c>
      <c r="I6935" s="30" t="str">
        <f>IF(G6935='Check Register'!$E$1,H6935,"")</f>
        <v/>
      </c>
      <c r="J6935" s="16" t="str">
        <f t="shared" si="326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5"/>
        <v>Mar 19</v>
      </c>
      <c r="H6936" s="27">
        <f t="shared" si="327"/>
        <v>6935</v>
      </c>
      <c r="I6936" s="30" t="str">
        <f>IF(G6936='Check Register'!$E$1,H6936,"")</f>
        <v/>
      </c>
      <c r="J6936" s="16" t="str">
        <f t="shared" si="326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5"/>
        <v>Mar 19</v>
      </c>
      <c r="H6937" s="27">
        <f t="shared" si="327"/>
        <v>6936</v>
      </c>
      <c r="I6937" s="30" t="str">
        <f>IF(G6937='Check Register'!$E$1,H6937,"")</f>
        <v/>
      </c>
      <c r="J6937" s="16" t="str">
        <f t="shared" si="326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5"/>
        <v>Mar 19</v>
      </c>
      <c r="H6938" s="27">
        <f t="shared" si="327"/>
        <v>6937</v>
      </c>
      <c r="I6938" s="30" t="str">
        <f>IF(G6938='Check Register'!$E$1,H6938,"")</f>
        <v/>
      </c>
      <c r="J6938" s="16" t="str">
        <f t="shared" si="326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5"/>
        <v>Mar 19</v>
      </c>
      <c r="H6939" s="27">
        <f t="shared" si="327"/>
        <v>6938</v>
      </c>
      <c r="I6939" s="30" t="str">
        <f>IF(G6939='Check Register'!$E$1,H6939,"")</f>
        <v/>
      </c>
      <c r="J6939" s="16" t="str">
        <f t="shared" si="326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5"/>
        <v>Mar 19</v>
      </c>
      <c r="H6940" s="27">
        <f t="shared" si="327"/>
        <v>6939</v>
      </c>
      <c r="I6940" s="30" t="str">
        <f>IF(G6940='Check Register'!$E$1,H6940,"")</f>
        <v/>
      </c>
      <c r="J6940" s="16" t="str">
        <f t="shared" si="326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5"/>
        <v>Mar 19</v>
      </c>
      <c r="H6941" s="27">
        <f t="shared" si="327"/>
        <v>6940</v>
      </c>
      <c r="I6941" s="30" t="str">
        <f>IF(G6941='Check Register'!$E$1,H6941,"")</f>
        <v/>
      </c>
      <c r="J6941" s="16" t="str">
        <f t="shared" si="326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5"/>
        <v>Mar 19</v>
      </c>
      <c r="H6942" s="27">
        <f t="shared" si="327"/>
        <v>6941</v>
      </c>
      <c r="I6942" s="30" t="str">
        <f>IF(G6942='Check Register'!$E$1,H6942,"")</f>
        <v/>
      </c>
      <c r="J6942" s="16" t="str">
        <f t="shared" si="326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5"/>
        <v>Mar 19</v>
      </c>
      <c r="H6943" s="27">
        <f t="shared" si="327"/>
        <v>6942</v>
      </c>
      <c r="I6943" s="30" t="str">
        <f>IF(G6943='Check Register'!$E$1,H6943,"")</f>
        <v/>
      </c>
      <c r="J6943" s="16" t="str">
        <f t="shared" si="326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5"/>
        <v>Mar 19</v>
      </c>
      <c r="H6944" s="27">
        <f t="shared" si="327"/>
        <v>6943</v>
      </c>
      <c r="I6944" s="30" t="str">
        <f>IF(G6944='Check Register'!$E$1,H6944,"")</f>
        <v/>
      </c>
      <c r="J6944" s="16" t="str">
        <f t="shared" si="326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5"/>
        <v>Mar 19</v>
      </c>
      <c r="H6945" s="27">
        <f t="shared" si="327"/>
        <v>6944</v>
      </c>
      <c r="I6945" s="30" t="str">
        <f>IF(G6945='Check Register'!$E$1,H6945,"")</f>
        <v/>
      </c>
      <c r="J6945" s="16" t="str">
        <f t="shared" si="326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5"/>
        <v>Mar 19</v>
      </c>
      <c r="H6946" s="27">
        <f t="shared" si="327"/>
        <v>6945</v>
      </c>
      <c r="I6946" s="30" t="str">
        <f>IF(G6946='Check Register'!$E$1,H6946,"")</f>
        <v/>
      </c>
      <c r="J6946" s="16" t="str">
        <f t="shared" si="326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5"/>
        <v>Mar 19</v>
      </c>
      <c r="H6947" s="27">
        <f t="shared" si="327"/>
        <v>6946</v>
      </c>
      <c r="I6947" s="30" t="str">
        <f>IF(G6947='Check Register'!$E$1,H6947,"")</f>
        <v/>
      </c>
      <c r="J6947" s="16" t="str">
        <f t="shared" si="326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5"/>
        <v>Mar 19</v>
      </c>
      <c r="H6948" s="27">
        <f t="shared" si="327"/>
        <v>6947</v>
      </c>
      <c r="I6948" s="30" t="str">
        <f>IF(G6948='Check Register'!$E$1,H6948,"")</f>
        <v/>
      </c>
      <c r="J6948" s="16" t="str">
        <f t="shared" si="326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5"/>
        <v>Mar 19</v>
      </c>
      <c r="H6949" s="27">
        <f t="shared" si="327"/>
        <v>6948</v>
      </c>
      <c r="I6949" s="30" t="str">
        <f>IF(G6949='Check Register'!$E$1,H6949,"")</f>
        <v/>
      </c>
      <c r="J6949" s="16" t="str">
        <f t="shared" si="326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5"/>
        <v>Mar 19</v>
      </c>
      <c r="H6950" s="27">
        <f t="shared" si="327"/>
        <v>6949</v>
      </c>
      <c r="I6950" s="30" t="str">
        <f>IF(G6950='Check Register'!$E$1,H6950,"")</f>
        <v/>
      </c>
      <c r="J6950" s="16" t="str">
        <f t="shared" si="326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5"/>
        <v>Mar 19</v>
      </c>
      <c r="H6951" s="27">
        <f t="shared" si="327"/>
        <v>6950</v>
      </c>
      <c r="I6951" s="30" t="str">
        <f>IF(G6951='Check Register'!$E$1,H6951,"")</f>
        <v/>
      </c>
      <c r="J6951" s="16" t="str">
        <f t="shared" si="326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5"/>
        <v>Mar 19</v>
      </c>
      <c r="H6952" s="27">
        <f t="shared" si="327"/>
        <v>6951</v>
      </c>
      <c r="I6952" s="30" t="str">
        <f>IF(G6952='Check Register'!$E$1,H6952,"")</f>
        <v/>
      </c>
      <c r="J6952" s="16" t="str">
        <f t="shared" si="326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5"/>
        <v>Mar 19</v>
      </c>
      <c r="H6953" s="27">
        <f t="shared" si="327"/>
        <v>6952</v>
      </c>
      <c r="I6953" s="30" t="str">
        <f>IF(G6953='Check Register'!$E$1,H6953,"")</f>
        <v/>
      </c>
      <c r="J6953" s="16" t="str">
        <f t="shared" si="326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5"/>
        <v>Mar 19</v>
      </c>
      <c r="H6954" s="27">
        <f t="shared" si="327"/>
        <v>6953</v>
      </c>
      <c r="I6954" s="30" t="str">
        <f>IF(G6954='Check Register'!$E$1,H6954,"")</f>
        <v/>
      </c>
      <c r="J6954" s="16" t="str">
        <f t="shared" si="326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5"/>
        <v>Mar 19</v>
      </c>
      <c r="H6955" s="27">
        <f t="shared" si="327"/>
        <v>6954</v>
      </c>
      <c r="I6955" s="30" t="str">
        <f>IF(G6955='Check Register'!$E$1,H6955,"")</f>
        <v/>
      </c>
      <c r="J6955" s="16" t="str">
        <f t="shared" si="326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5"/>
        <v>Mar 19</v>
      </c>
      <c r="H6956" s="27">
        <f t="shared" si="327"/>
        <v>6955</v>
      </c>
      <c r="I6956" s="30" t="str">
        <f>IF(G6956='Check Register'!$E$1,H6956,"")</f>
        <v/>
      </c>
      <c r="J6956" s="16" t="str">
        <f t="shared" si="326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5"/>
        <v>Mar 19</v>
      </c>
      <c r="H6957" s="27">
        <f t="shared" si="327"/>
        <v>6956</v>
      </c>
      <c r="I6957" s="30" t="str">
        <f>IF(G6957='Check Register'!$E$1,H6957,"")</f>
        <v/>
      </c>
      <c r="J6957" s="16" t="str">
        <f t="shared" si="326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5"/>
        <v>Mar 19</v>
      </c>
      <c r="H6958" s="27">
        <f t="shared" si="327"/>
        <v>6957</v>
      </c>
      <c r="I6958" s="30" t="str">
        <f>IF(G6958='Check Register'!$E$1,H6958,"")</f>
        <v/>
      </c>
      <c r="J6958" s="16" t="str">
        <f t="shared" si="326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5"/>
        <v>Mar 19</v>
      </c>
      <c r="H6959" s="27">
        <f t="shared" si="327"/>
        <v>6958</v>
      </c>
      <c r="I6959" s="30" t="str">
        <f>IF(G6959='Check Register'!$E$1,H6959,"")</f>
        <v/>
      </c>
      <c r="J6959" s="16" t="str">
        <f t="shared" si="326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5"/>
        <v>Mar 19</v>
      </c>
      <c r="H6960" s="27">
        <f t="shared" si="327"/>
        <v>6959</v>
      </c>
      <c r="I6960" s="30" t="str">
        <f>IF(G6960='Check Register'!$E$1,H6960,"")</f>
        <v/>
      </c>
      <c r="J6960" s="16" t="str">
        <f t="shared" si="326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5"/>
        <v>Mar 19</v>
      </c>
      <c r="H6961" s="27">
        <f t="shared" si="327"/>
        <v>6960</v>
      </c>
      <c r="I6961" s="30" t="str">
        <f>IF(G6961='Check Register'!$E$1,H6961,"")</f>
        <v/>
      </c>
      <c r="J6961" s="16" t="str">
        <f t="shared" si="326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5"/>
        <v>Mar 19</v>
      </c>
      <c r="H6962" s="27">
        <f t="shared" si="327"/>
        <v>6961</v>
      </c>
      <c r="I6962" s="30" t="str">
        <f>IF(G6962='Check Register'!$E$1,H6962,"")</f>
        <v/>
      </c>
      <c r="J6962" s="16" t="str">
        <f t="shared" si="326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5"/>
        <v>Mar 19</v>
      </c>
      <c r="H6963" s="27">
        <f t="shared" si="327"/>
        <v>6962</v>
      </c>
      <c r="I6963" s="30" t="str">
        <f>IF(G6963='Check Register'!$E$1,H6963,"")</f>
        <v/>
      </c>
      <c r="J6963" s="16" t="str">
        <f t="shared" si="326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5"/>
        <v>Mar 19</v>
      </c>
      <c r="H6964" s="27">
        <f t="shared" si="327"/>
        <v>6963</v>
      </c>
      <c r="I6964" s="30" t="str">
        <f>IF(G6964='Check Register'!$E$1,H6964,"")</f>
        <v/>
      </c>
      <c r="J6964" s="16" t="str">
        <f t="shared" si="326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5"/>
        <v>Mar 19</v>
      </c>
      <c r="H6965" s="27">
        <f t="shared" si="327"/>
        <v>6964</v>
      </c>
      <c r="I6965" s="30" t="str">
        <f>IF(G6965='Check Register'!$E$1,H6965,"")</f>
        <v/>
      </c>
      <c r="J6965" s="16" t="str">
        <f t="shared" si="326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5"/>
        <v>Mar 19</v>
      </c>
      <c r="H6966" s="27">
        <f t="shared" si="327"/>
        <v>6965</v>
      </c>
      <c r="I6966" s="30" t="str">
        <f>IF(G6966='Check Register'!$E$1,H6966,"")</f>
        <v/>
      </c>
      <c r="J6966" s="16" t="str">
        <f t="shared" si="326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5"/>
        <v>Mar 19</v>
      </c>
      <c r="H6967" s="27">
        <f t="shared" si="327"/>
        <v>6966</v>
      </c>
      <c r="I6967" s="30" t="str">
        <f>IF(G6967='Check Register'!$E$1,H6967,"")</f>
        <v/>
      </c>
      <c r="J6967" s="16" t="str">
        <f t="shared" si="326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5"/>
        <v>Mar 19</v>
      </c>
      <c r="H6968" s="27">
        <f t="shared" si="327"/>
        <v>6967</v>
      </c>
      <c r="I6968" s="30" t="str">
        <f>IF(G6968='Check Register'!$E$1,H6968,"")</f>
        <v/>
      </c>
      <c r="J6968" s="16" t="str">
        <f t="shared" si="326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5"/>
        <v>Mar 19</v>
      </c>
      <c r="H6969" s="27">
        <f t="shared" si="327"/>
        <v>6968</v>
      </c>
      <c r="I6969" s="30" t="str">
        <f>IF(G6969='Check Register'!$E$1,H6969,"")</f>
        <v/>
      </c>
      <c r="J6969" s="16" t="str">
        <f t="shared" si="326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5"/>
        <v>Mar 19</v>
      </c>
      <c r="H6970" s="27">
        <f t="shared" si="327"/>
        <v>6969</v>
      </c>
      <c r="I6970" s="30" t="str">
        <f>IF(G6970='Check Register'!$E$1,H6970,"")</f>
        <v/>
      </c>
      <c r="J6970" s="16" t="str">
        <f t="shared" si="326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5"/>
        <v>Mar 19</v>
      </c>
      <c r="H6971" s="27">
        <f t="shared" si="327"/>
        <v>6970</v>
      </c>
      <c r="I6971" s="30" t="str">
        <f>IF(G6971='Check Register'!$E$1,H6971,"")</f>
        <v/>
      </c>
      <c r="J6971" s="16" t="str">
        <f t="shared" si="326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5"/>
        <v>Mar 19</v>
      </c>
      <c r="H6972" s="27">
        <f t="shared" si="327"/>
        <v>6971</v>
      </c>
      <c r="I6972" s="30" t="str">
        <f>IF(G6972='Check Register'!$E$1,H6972,"")</f>
        <v/>
      </c>
      <c r="J6972" s="16" t="str">
        <f t="shared" si="326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5"/>
        <v>Mar 19</v>
      </c>
      <c r="H6973" s="27">
        <f t="shared" si="327"/>
        <v>6972</v>
      </c>
      <c r="I6973" s="30" t="str">
        <f>IF(G6973='Check Register'!$E$1,H6973,"")</f>
        <v/>
      </c>
      <c r="J6973" s="16" t="str">
        <f t="shared" si="326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5"/>
        <v>Mar 19</v>
      </c>
      <c r="H6974" s="27">
        <f t="shared" si="327"/>
        <v>6973</v>
      </c>
      <c r="I6974" s="30" t="str">
        <f>IF(G6974='Check Register'!$E$1,H6974,"")</f>
        <v/>
      </c>
      <c r="J6974" s="16" t="str">
        <f t="shared" si="326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5"/>
        <v>Mar 19</v>
      </c>
      <c r="H6975" s="27">
        <f t="shared" si="327"/>
        <v>6974</v>
      </c>
      <c r="I6975" s="30" t="str">
        <f>IF(G6975='Check Register'!$E$1,H6975,"")</f>
        <v/>
      </c>
      <c r="J6975" s="16" t="str">
        <f t="shared" si="326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5"/>
        <v>Mar 19</v>
      </c>
      <c r="H6976" s="27">
        <f t="shared" si="327"/>
        <v>6975</v>
      </c>
      <c r="I6976" s="30" t="str">
        <f>IF(G6976='Check Register'!$E$1,H6976,"")</f>
        <v/>
      </c>
      <c r="J6976" s="16" t="str">
        <f t="shared" si="326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5"/>
        <v>Mar 19</v>
      </c>
      <c r="H6977" s="27">
        <f t="shared" si="327"/>
        <v>6976</v>
      </c>
      <c r="I6977" s="30" t="str">
        <f>IF(G6977='Check Register'!$E$1,H6977,"")</f>
        <v/>
      </c>
      <c r="J6977" s="16" t="str">
        <f t="shared" si="326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8">VLOOKUP(C6978,W:Y,3,TRUE)</f>
        <v>Mar 19</v>
      </c>
      <c r="H6978" s="27">
        <f t="shared" si="327"/>
        <v>6977</v>
      </c>
      <c r="I6978" s="30" t="str">
        <f>IF(G6978='Check Register'!$E$1,H6978,"")</f>
        <v/>
      </c>
      <c r="J6978" s="16" t="str">
        <f t="shared" ref="J6978:J7041" si="329">IFERROR(SMALL($I$2:$I$100000,H6978),"")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8"/>
        <v>Mar 19</v>
      </c>
      <c r="H6979" s="27">
        <f t="shared" si="327"/>
        <v>6978</v>
      </c>
      <c r="I6979" s="30" t="str">
        <f>IF(G6979='Check Register'!$E$1,H6979,"")</f>
        <v/>
      </c>
      <c r="J6979" s="16" t="str">
        <f t="shared" si="329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8"/>
        <v>Mar 19</v>
      </c>
      <c r="H6980" s="27">
        <f t="shared" si="327"/>
        <v>6979</v>
      </c>
      <c r="I6980" s="30" t="str">
        <f>IF(G6980='Check Register'!$E$1,H6980,"")</f>
        <v/>
      </c>
      <c r="J6980" s="16" t="str">
        <f t="shared" si="329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8"/>
        <v>Mar 19</v>
      </c>
      <c r="H6981" s="27">
        <f t="shared" ref="H6981:H7044" si="330">1+H6980</f>
        <v>6980</v>
      </c>
      <c r="I6981" s="30" t="str">
        <f>IF(G6981='Check Register'!$E$1,H6981,"")</f>
        <v/>
      </c>
      <c r="J6981" s="16" t="str">
        <f t="shared" si="329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8"/>
        <v>Mar 19</v>
      </c>
      <c r="H6982" s="27">
        <f t="shared" si="330"/>
        <v>6981</v>
      </c>
      <c r="I6982" s="30" t="str">
        <f>IF(G6982='Check Register'!$E$1,H6982,"")</f>
        <v/>
      </c>
      <c r="J6982" s="16" t="str">
        <f t="shared" si="329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8"/>
        <v>Mar 19</v>
      </c>
      <c r="H6983" s="27">
        <f t="shared" si="330"/>
        <v>6982</v>
      </c>
      <c r="I6983" s="30" t="str">
        <f>IF(G6983='Check Register'!$E$1,H6983,"")</f>
        <v/>
      </c>
      <c r="J6983" s="16" t="str">
        <f t="shared" si="329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8"/>
        <v>Mar 19</v>
      </c>
      <c r="H6984" s="27">
        <f t="shared" si="330"/>
        <v>6983</v>
      </c>
      <c r="I6984" s="30" t="str">
        <f>IF(G6984='Check Register'!$E$1,H6984,"")</f>
        <v/>
      </c>
      <c r="J6984" s="16" t="str">
        <f t="shared" si="329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8"/>
        <v>Mar 19</v>
      </c>
      <c r="H6985" s="27">
        <f t="shared" si="330"/>
        <v>6984</v>
      </c>
      <c r="I6985" s="30" t="str">
        <f>IF(G6985='Check Register'!$E$1,H6985,"")</f>
        <v/>
      </c>
      <c r="J6985" s="16" t="str">
        <f t="shared" si="329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8"/>
        <v>Mar 19</v>
      </c>
      <c r="H6986" s="27">
        <f t="shared" si="330"/>
        <v>6985</v>
      </c>
      <c r="I6986" s="30" t="str">
        <f>IF(G6986='Check Register'!$E$1,H6986,"")</f>
        <v/>
      </c>
      <c r="J6986" s="16" t="str">
        <f t="shared" si="329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8"/>
        <v>Mar 19</v>
      </c>
      <c r="H6987" s="27">
        <f t="shared" si="330"/>
        <v>6986</v>
      </c>
      <c r="I6987" s="30" t="str">
        <f>IF(G6987='Check Register'!$E$1,H6987,"")</f>
        <v/>
      </c>
      <c r="J6987" s="16" t="str">
        <f t="shared" si="329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8"/>
        <v>Mar 19</v>
      </c>
      <c r="H6988" s="27">
        <f t="shared" si="330"/>
        <v>6987</v>
      </c>
      <c r="I6988" s="30" t="str">
        <f>IF(G6988='Check Register'!$E$1,H6988,"")</f>
        <v/>
      </c>
      <c r="J6988" s="16" t="str">
        <f t="shared" si="329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8"/>
        <v>Mar 19</v>
      </c>
      <c r="H6989" s="27">
        <f t="shared" si="330"/>
        <v>6988</v>
      </c>
      <c r="I6989" s="30" t="str">
        <f>IF(G6989='Check Register'!$E$1,H6989,"")</f>
        <v/>
      </c>
      <c r="J6989" s="16" t="str">
        <f t="shared" si="329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8"/>
        <v>Mar 19</v>
      </c>
      <c r="H6990" s="27">
        <f t="shared" si="330"/>
        <v>6989</v>
      </c>
      <c r="I6990" s="30" t="str">
        <f>IF(G6990='Check Register'!$E$1,H6990,"")</f>
        <v/>
      </c>
      <c r="J6990" s="16" t="str">
        <f t="shared" si="329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8"/>
        <v>Mar 19</v>
      </c>
      <c r="H6991" s="27">
        <f t="shared" si="330"/>
        <v>6990</v>
      </c>
      <c r="I6991" s="30" t="str">
        <f>IF(G6991='Check Register'!$E$1,H6991,"")</f>
        <v/>
      </c>
      <c r="J6991" s="16" t="str">
        <f t="shared" si="329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8"/>
        <v>Mar 19</v>
      </c>
      <c r="H6992" s="27">
        <f t="shared" si="330"/>
        <v>6991</v>
      </c>
      <c r="I6992" s="30" t="str">
        <f>IF(G6992='Check Register'!$E$1,H6992,"")</f>
        <v/>
      </c>
      <c r="J6992" s="16" t="str">
        <f t="shared" si="329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8"/>
        <v>Mar 19</v>
      </c>
      <c r="H6993" s="27">
        <f t="shared" si="330"/>
        <v>6992</v>
      </c>
      <c r="I6993" s="30" t="str">
        <f>IF(G6993='Check Register'!$E$1,H6993,"")</f>
        <v/>
      </c>
      <c r="J6993" s="16" t="str">
        <f t="shared" si="329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8"/>
        <v>Mar 19</v>
      </c>
      <c r="H6994" s="27">
        <f t="shared" si="330"/>
        <v>6993</v>
      </c>
      <c r="I6994" s="30" t="str">
        <f>IF(G6994='Check Register'!$E$1,H6994,"")</f>
        <v/>
      </c>
      <c r="J6994" s="16" t="str">
        <f t="shared" si="329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8"/>
        <v>Mar 19</v>
      </c>
      <c r="H6995" s="27">
        <f t="shared" si="330"/>
        <v>6994</v>
      </c>
      <c r="I6995" s="30" t="str">
        <f>IF(G6995='Check Register'!$E$1,H6995,"")</f>
        <v/>
      </c>
      <c r="J6995" s="16" t="str">
        <f t="shared" si="329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8"/>
        <v>Mar 19</v>
      </c>
      <c r="H6996" s="27">
        <f t="shared" si="330"/>
        <v>6995</v>
      </c>
      <c r="I6996" s="30" t="str">
        <f>IF(G6996='Check Register'!$E$1,H6996,"")</f>
        <v/>
      </c>
      <c r="J6996" s="16" t="str">
        <f t="shared" si="329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8"/>
        <v>Mar 19</v>
      </c>
      <c r="H6997" s="27">
        <f t="shared" si="330"/>
        <v>6996</v>
      </c>
      <c r="I6997" s="30" t="str">
        <f>IF(G6997='Check Register'!$E$1,H6997,"")</f>
        <v/>
      </c>
      <c r="J6997" s="16" t="str">
        <f t="shared" si="329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8"/>
        <v>Mar 19</v>
      </c>
      <c r="H6998" s="27">
        <f t="shared" si="330"/>
        <v>6997</v>
      </c>
      <c r="I6998" s="30" t="str">
        <f>IF(G6998='Check Register'!$E$1,H6998,"")</f>
        <v/>
      </c>
      <c r="J6998" s="16" t="str">
        <f t="shared" si="329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8"/>
        <v>Mar 19</v>
      </c>
      <c r="H6999" s="27">
        <f t="shared" si="330"/>
        <v>6998</v>
      </c>
      <c r="I6999" s="30" t="str">
        <f>IF(G6999='Check Register'!$E$1,H6999,"")</f>
        <v/>
      </c>
      <c r="J6999" s="16" t="str">
        <f t="shared" si="329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8"/>
        <v>Mar 19</v>
      </c>
      <c r="H7000" s="27">
        <f t="shared" si="330"/>
        <v>6999</v>
      </c>
      <c r="I7000" s="30" t="str">
        <f>IF(G7000='Check Register'!$E$1,H7000,"")</f>
        <v/>
      </c>
      <c r="J7000" s="16" t="str">
        <f t="shared" si="329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8"/>
        <v>Mar 19</v>
      </c>
      <c r="H7001" s="27">
        <f t="shared" si="330"/>
        <v>7000</v>
      </c>
      <c r="I7001" s="30" t="str">
        <f>IF(G7001='Check Register'!$E$1,H7001,"")</f>
        <v/>
      </c>
      <c r="J7001" s="16" t="str">
        <f t="shared" si="329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8"/>
        <v>Mar 19</v>
      </c>
      <c r="H7002" s="27">
        <f t="shared" si="330"/>
        <v>7001</v>
      </c>
      <c r="I7002" s="30" t="str">
        <f>IF(G7002='Check Register'!$E$1,H7002,"")</f>
        <v/>
      </c>
      <c r="J7002" s="16" t="str">
        <f t="shared" si="329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8"/>
        <v>Mar 19</v>
      </c>
      <c r="H7003" s="27">
        <f t="shared" si="330"/>
        <v>7002</v>
      </c>
      <c r="I7003" s="30" t="str">
        <f>IF(G7003='Check Register'!$E$1,H7003,"")</f>
        <v/>
      </c>
      <c r="J7003" s="16" t="str">
        <f t="shared" si="329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8"/>
        <v>Mar 19</v>
      </c>
      <c r="H7004" s="27">
        <f t="shared" si="330"/>
        <v>7003</v>
      </c>
      <c r="I7004" s="30" t="str">
        <f>IF(G7004='Check Register'!$E$1,H7004,"")</f>
        <v/>
      </c>
      <c r="J7004" s="16" t="str">
        <f t="shared" si="329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8"/>
        <v>Mar 19</v>
      </c>
      <c r="H7005" s="27">
        <f t="shared" si="330"/>
        <v>7004</v>
      </c>
      <c r="I7005" s="30" t="str">
        <f>IF(G7005='Check Register'!$E$1,H7005,"")</f>
        <v/>
      </c>
      <c r="J7005" s="16" t="str">
        <f t="shared" si="329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8"/>
        <v>Mar 19</v>
      </c>
      <c r="H7006" s="27">
        <f t="shared" si="330"/>
        <v>7005</v>
      </c>
      <c r="I7006" s="30" t="str">
        <f>IF(G7006='Check Register'!$E$1,H7006,"")</f>
        <v/>
      </c>
      <c r="J7006" s="16" t="str">
        <f t="shared" si="329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8"/>
        <v>Mar 19</v>
      </c>
      <c r="H7007" s="27">
        <f t="shared" si="330"/>
        <v>7006</v>
      </c>
      <c r="I7007" s="30" t="str">
        <f>IF(G7007='Check Register'!$E$1,H7007,"")</f>
        <v/>
      </c>
      <c r="J7007" s="16" t="str">
        <f t="shared" si="329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8"/>
        <v>Mar 19</v>
      </c>
      <c r="H7008" s="27">
        <f t="shared" si="330"/>
        <v>7007</v>
      </c>
      <c r="I7008" s="30" t="str">
        <f>IF(G7008='Check Register'!$E$1,H7008,"")</f>
        <v/>
      </c>
      <c r="J7008" s="16" t="str">
        <f t="shared" si="329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8"/>
        <v>Mar 19</v>
      </c>
      <c r="H7009" s="27">
        <f t="shared" si="330"/>
        <v>7008</v>
      </c>
      <c r="I7009" s="30" t="str">
        <f>IF(G7009='Check Register'!$E$1,H7009,"")</f>
        <v/>
      </c>
      <c r="J7009" s="16" t="str">
        <f t="shared" si="329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8"/>
        <v>Mar 19</v>
      </c>
      <c r="H7010" s="27">
        <f t="shared" si="330"/>
        <v>7009</v>
      </c>
      <c r="I7010" s="30" t="str">
        <f>IF(G7010='Check Register'!$E$1,H7010,"")</f>
        <v/>
      </c>
      <c r="J7010" s="16" t="str">
        <f t="shared" si="329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8"/>
        <v>Mar 19</v>
      </c>
      <c r="H7011" s="27">
        <f t="shared" si="330"/>
        <v>7010</v>
      </c>
      <c r="I7011" s="30" t="str">
        <f>IF(G7011='Check Register'!$E$1,H7011,"")</f>
        <v/>
      </c>
      <c r="J7011" s="16" t="str">
        <f t="shared" si="329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8"/>
        <v>Mar 19</v>
      </c>
      <c r="H7012" s="27">
        <f t="shared" si="330"/>
        <v>7011</v>
      </c>
      <c r="I7012" s="30" t="str">
        <f>IF(G7012='Check Register'!$E$1,H7012,"")</f>
        <v/>
      </c>
      <c r="J7012" s="16" t="str">
        <f t="shared" si="329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8"/>
        <v>Mar 19</v>
      </c>
      <c r="H7013" s="27">
        <f t="shared" si="330"/>
        <v>7012</v>
      </c>
      <c r="I7013" s="30" t="str">
        <f>IF(G7013='Check Register'!$E$1,H7013,"")</f>
        <v/>
      </c>
      <c r="J7013" s="16" t="str">
        <f t="shared" si="329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8"/>
        <v>Mar 19</v>
      </c>
      <c r="H7014" s="27">
        <f t="shared" si="330"/>
        <v>7013</v>
      </c>
      <c r="I7014" s="30" t="str">
        <f>IF(G7014='Check Register'!$E$1,H7014,"")</f>
        <v/>
      </c>
      <c r="J7014" s="16" t="str">
        <f t="shared" si="329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8"/>
        <v>Mar 19</v>
      </c>
      <c r="H7015" s="27">
        <f t="shared" si="330"/>
        <v>7014</v>
      </c>
      <c r="I7015" s="30" t="str">
        <f>IF(G7015='Check Register'!$E$1,H7015,"")</f>
        <v/>
      </c>
      <c r="J7015" s="16" t="str">
        <f t="shared" si="329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8"/>
        <v>Mar 19</v>
      </c>
      <c r="H7016" s="27">
        <f t="shared" si="330"/>
        <v>7015</v>
      </c>
      <c r="I7016" s="30" t="str">
        <f>IF(G7016='Check Register'!$E$1,H7016,"")</f>
        <v/>
      </c>
      <c r="J7016" s="16" t="str">
        <f t="shared" si="329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8"/>
        <v>Mar 19</v>
      </c>
      <c r="H7017" s="27">
        <f t="shared" si="330"/>
        <v>7016</v>
      </c>
      <c r="I7017" s="30" t="str">
        <f>IF(G7017='Check Register'!$E$1,H7017,"")</f>
        <v/>
      </c>
      <c r="J7017" s="16" t="str">
        <f t="shared" si="329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8"/>
        <v>Mar 19</v>
      </c>
      <c r="H7018" s="27">
        <f t="shared" si="330"/>
        <v>7017</v>
      </c>
      <c r="I7018" s="30" t="str">
        <f>IF(G7018='Check Register'!$E$1,H7018,"")</f>
        <v/>
      </c>
      <c r="J7018" s="16" t="str">
        <f t="shared" si="329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8"/>
        <v>Mar 19</v>
      </c>
      <c r="H7019" s="27">
        <f t="shared" si="330"/>
        <v>7018</v>
      </c>
      <c r="I7019" s="30" t="str">
        <f>IF(G7019='Check Register'!$E$1,H7019,"")</f>
        <v/>
      </c>
      <c r="J7019" s="16" t="str">
        <f t="shared" si="329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8"/>
        <v>Mar 19</v>
      </c>
      <c r="H7020" s="27">
        <f t="shared" si="330"/>
        <v>7019</v>
      </c>
      <c r="I7020" s="30" t="str">
        <f>IF(G7020='Check Register'!$E$1,H7020,"")</f>
        <v/>
      </c>
      <c r="J7020" s="16" t="str">
        <f t="shared" si="329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8"/>
        <v>Mar 19</v>
      </c>
      <c r="H7021" s="27">
        <f t="shared" si="330"/>
        <v>7020</v>
      </c>
      <c r="I7021" s="30" t="str">
        <f>IF(G7021='Check Register'!$E$1,H7021,"")</f>
        <v/>
      </c>
      <c r="J7021" s="16" t="str">
        <f t="shared" si="329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8"/>
        <v>Mar 19</v>
      </c>
      <c r="H7022" s="27">
        <f t="shared" si="330"/>
        <v>7021</v>
      </c>
      <c r="I7022" s="30" t="str">
        <f>IF(G7022='Check Register'!$E$1,H7022,"")</f>
        <v/>
      </c>
      <c r="J7022" s="16" t="str">
        <f t="shared" si="329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8"/>
        <v>Mar 19</v>
      </c>
      <c r="H7023" s="27">
        <f t="shared" si="330"/>
        <v>7022</v>
      </c>
      <c r="I7023" s="30" t="str">
        <f>IF(G7023='Check Register'!$E$1,H7023,"")</f>
        <v/>
      </c>
      <c r="J7023" s="16" t="str">
        <f t="shared" si="329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8"/>
        <v>Mar 19</v>
      </c>
      <c r="H7024" s="27">
        <f t="shared" si="330"/>
        <v>7023</v>
      </c>
      <c r="I7024" s="30" t="str">
        <f>IF(G7024='Check Register'!$E$1,H7024,"")</f>
        <v/>
      </c>
      <c r="J7024" s="16" t="str">
        <f t="shared" si="329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8"/>
        <v>Apr 19</v>
      </c>
      <c r="H7025" s="27">
        <f t="shared" si="330"/>
        <v>7024</v>
      </c>
      <c r="I7025" s="30" t="str">
        <f>IF(G7025='Check Register'!$E$1,H7025,"")</f>
        <v/>
      </c>
      <c r="J7025" s="16" t="str">
        <f t="shared" si="329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8"/>
        <v>Apr 19</v>
      </c>
      <c r="H7026" s="27">
        <f t="shared" si="330"/>
        <v>7025</v>
      </c>
      <c r="I7026" s="30" t="str">
        <f>IF(G7026='Check Register'!$E$1,H7026,"")</f>
        <v/>
      </c>
      <c r="J7026" s="16" t="str">
        <f t="shared" si="329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8"/>
        <v>Apr 19</v>
      </c>
      <c r="H7027" s="27">
        <f t="shared" si="330"/>
        <v>7026</v>
      </c>
      <c r="I7027" s="30" t="str">
        <f>IF(G7027='Check Register'!$E$1,H7027,"")</f>
        <v/>
      </c>
      <c r="J7027" s="16" t="str">
        <f t="shared" si="329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8"/>
        <v>Apr 19</v>
      </c>
      <c r="H7028" s="27">
        <f t="shared" si="330"/>
        <v>7027</v>
      </c>
      <c r="I7028" s="30" t="str">
        <f>IF(G7028='Check Register'!$E$1,H7028,"")</f>
        <v/>
      </c>
      <c r="J7028" s="16" t="str">
        <f t="shared" si="329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8"/>
        <v>Apr 19</v>
      </c>
      <c r="H7029" s="27">
        <f t="shared" si="330"/>
        <v>7028</v>
      </c>
      <c r="I7029" s="30" t="str">
        <f>IF(G7029='Check Register'!$E$1,H7029,"")</f>
        <v/>
      </c>
      <c r="J7029" s="16" t="str">
        <f t="shared" si="329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8"/>
        <v>Apr 19</v>
      </c>
      <c r="H7030" s="27">
        <f t="shared" si="330"/>
        <v>7029</v>
      </c>
      <c r="I7030" s="30" t="str">
        <f>IF(G7030='Check Register'!$E$1,H7030,"")</f>
        <v/>
      </c>
      <c r="J7030" s="16" t="str">
        <f t="shared" si="329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8"/>
        <v>Apr 19</v>
      </c>
      <c r="H7031" s="27">
        <f t="shared" si="330"/>
        <v>7030</v>
      </c>
      <c r="I7031" s="30" t="str">
        <f>IF(G7031='Check Register'!$E$1,H7031,"")</f>
        <v/>
      </c>
      <c r="J7031" s="16" t="str">
        <f t="shared" si="329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8"/>
        <v>Apr 19</v>
      </c>
      <c r="H7032" s="27">
        <f t="shared" si="330"/>
        <v>7031</v>
      </c>
      <c r="I7032" s="30" t="str">
        <f>IF(G7032='Check Register'!$E$1,H7032,"")</f>
        <v/>
      </c>
      <c r="J7032" s="16" t="str">
        <f t="shared" si="329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8"/>
        <v>Apr 19</v>
      </c>
      <c r="H7033" s="27">
        <f t="shared" si="330"/>
        <v>7032</v>
      </c>
      <c r="I7033" s="30" t="str">
        <f>IF(G7033='Check Register'!$E$1,H7033,"")</f>
        <v/>
      </c>
      <c r="J7033" s="16" t="str">
        <f t="shared" si="329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8"/>
        <v>Apr 19</v>
      </c>
      <c r="H7034" s="27">
        <f t="shared" si="330"/>
        <v>7033</v>
      </c>
      <c r="I7034" s="30" t="str">
        <f>IF(G7034='Check Register'!$E$1,H7034,"")</f>
        <v/>
      </c>
      <c r="J7034" s="16" t="str">
        <f t="shared" si="329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8"/>
        <v>Apr 19</v>
      </c>
      <c r="H7035" s="27">
        <f t="shared" si="330"/>
        <v>7034</v>
      </c>
      <c r="I7035" s="30" t="str">
        <f>IF(G7035='Check Register'!$E$1,H7035,"")</f>
        <v/>
      </c>
      <c r="J7035" s="16" t="str">
        <f t="shared" si="329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8"/>
        <v>Apr 19</v>
      </c>
      <c r="H7036" s="27">
        <f t="shared" si="330"/>
        <v>7035</v>
      </c>
      <c r="I7036" s="30" t="str">
        <f>IF(G7036='Check Register'!$E$1,H7036,"")</f>
        <v/>
      </c>
      <c r="J7036" s="16" t="str">
        <f t="shared" si="329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8"/>
        <v>Apr 19</v>
      </c>
      <c r="H7037" s="27">
        <f t="shared" si="330"/>
        <v>7036</v>
      </c>
      <c r="I7037" s="30" t="str">
        <f>IF(G7037='Check Register'!$E$1,H7037,"")</f>
        <v/>
      </c>
      <c r="J7037" s="16" t="str">
        <f t="shared" si="329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8"/>
        <v>Apr 19</v>
      </c>
      <c r="H7038" s="27">
        <f t="shared" si="330"/>
        <v>7037</v>
      </c>
      <c r="I7038" s="30" t="str">
        <f>IF(G7038='Check Register'!$E$1,H7038,"")</f>
        <v/>
      </c>
      <c r="J7038" s="16" t="str">
        <f t="shared" si="329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8"/>
        <v>Apr 19</v>
      </c>
      <c r="H7039" s="27">
        <f t="shared" si="330"/>
        <v>7038</v>
      </c>
      <c r="I7039" s="30" t="str">
        <f>IF(G7039='Check Register'!$E$1,H7039,"")</f>
        <v/>
      </c>
      <c r="J7039" s="16" t="str">
        <f t="shared" si="329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8"/>
        <v>Apr 19</v>
      </c>
      <c r="H7040" s="27">
        <f t="shared" si="330"/>
        <v>7039</v>
      </c>
      <c r="I7040" s="30" t="str">
        <f>IF(G7040='Check Register'!$E$1,H7040,"")</f>
        <v/>
      </c>
      <c r="J7040" s="16" t="str">
        <f t="shared" si="329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8"/>
        <v>Apr 19</v>
      </c>
      <c r="H7041" s="27">
        <f t="shared" si="330"/>
        <v>7040</v>
      </c>
      <c r="I7041" s="30" t="str">
        <f>IF(G7041='Check Register'!$E$1,H7041,"")</f>
        <v/>
      </c>
      <c r="J7041" s="16" t="str">
        <f t="shared" si="329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1">VLOOKUP(C7042,W:Y,3,TRUE)</f>
        <v>Apr 19</v>
      </c>
      <c r="H7042" s="27">
        <f t="shared" si="330"/>
        <v>7041</v>
      </c>
      <c r="I7042" s="30" t="str">
        <f>IF(G7042='Check Register'!$E$1,H7042,"")</f>
        <v/>
      </c>
      <c r="J7042" s="16" t="str">
        <f t="shared" ref="J7042:J7105" si="332">IFERROR(SMALL($I$2:$I$100000,H7042),"")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1"/>
        <v>Apr 19</v>
      </c>
      <c r="H7043" s="27">
        <f t="shared" si="330"/>
        <v>7042</v>
      </c>
      <c r="I7043" s="30" t="str">
        <f>IF(G7043='Check Register'!$E$1,H7043,"")</f>
        <v/>
      </c>
      <c r="J7043" s="16" t="str">
        <f t="shared" si="332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1"/>
        <v>Apr 19</v>
      </c>
      <c r="H7044" s="27">
        <f t="shared" si="330"/>
        <v>7043</v>
      </c>
      <c r="I7044" s="30" t="str">
        <f>IF(G7044='Check Register'!$E$1,H7044,"")</f>
        <v/>
      </c>
      <c r="J7044" s="16" t="str">
        <f t="shared" si="332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1"/>
        <v>Apr 19</v>
      </c>
      <c r="H7045" s="27">
        <f t="shared" ref="H7045:H7108" si="333">1+H7044</f>
        <v>7044</v>
      </c>
      <c r="I7045" s="30" t="str">
        <f>IF(G7045='Check Register'!$E$1,H7045,"")</f>
        <v/>
      </c>
      <c r="J7045" s="16" t="str">
        <f t="shared" si="332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1"/>
        <v>Apr 19</v>
      </c>
      <c r="H7046" s="27">
        <f t="shared" si="333"/>
        <v>7045</v>
      </c>
      <c r="I7046" s="30" t="str">
        <f>IF(G7046='Check Register'!$E$1,H7046,"")</f>
        <v/>
      </c>
      <c r="J7046" s="16" t="str">
        <f t="shared" si="332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1"/>
        <v>Apr 19</v>
      </c>
      <c r="H7047" s="27">
        <f t="shared" si="333"/>
        <v>7046</v>
      </c>
      <c r="I7047" s="30" t="str">
        <f>IF(G7047='Check Register'!$E$1,H7047,"")</f>
        <v/>
      </c>
      <c r="J7047" s="16" t="str">
        <f t="shared" si="332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1"/>
        <v>Apr 19</v>
      </c>
      <c r="H7048" s="27">
        <f t="shared" si="333"/>
        <v>7047</v>
      </c>
      <c r="I7048" s="30" t="str">
        <f>IF(G7048='Check Register'!$E$1,H7048,"")</f>
        <v/>
      </c>
      <c r="J7048" s="16" t="str">
        <f t="shared" si="332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1"/>
        <v>Apr 19</v>
      </c>
      <c r="H7049" s="27">
        <f t="shared" si="333"/>
        <v>7048</v>
      </c>
      <c r="I7049" s="30" t="str">
        <f>IF(G7049='Check Register'!$E$1,H7049,"")</f>
        <v/>
      </c>
      <c r="J7049" s="16" t="str">
        <f t="shared" si="332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1"/>
        <v>Apr 19</v>
      </c>
      <c r="H7050" s="27">
        <f t="shared" si="333"/>
        <v>7049</v>
      </c>
      <c r="I7050" s="30" t="str">
        <f>IF(G7050='Check Register'!$E$1,H7050,"")</f>
        <v/>
      </c>
      <c r="J7050" s="16" t="str">
        <f t="shared" si="332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1"/>
        <v>Apr 19</v>
      </c>
      <c r="H7051" s="27">
        <f t="shared" si="333"/>
        <v>7050</v>
      </c>
      <c r="I7051" s="30" t="str">
        <f>IF(G7051='Check Register'!$E$1,H7051,"")</f>
        <v/>
      </c>
      <c r="J7051" s="16" t="str">
        <f t="shared" si="332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1"/>
        <v>Apr 19</v>
      </c>
      <c r="H7052" s="27">
        <f t="shared" si="333"/>
        <v>7051</v>
      </c>
      <c r="I7052" s="30" t="str">
        <f>IF(G7052='Check Register'!$E$1,H7052,"")</f>
        <v/>
      </c>
      <c r="J7052" s="16" t="str">
        <f t="shared" si="332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1"/>
        <v>Apr 19</v>
      </c>
      <c r="H7053" s="27">
        <f t="shared" si="333"/>
        <v>7052</v>
      </c>
      <c r="I7053" s="30" t="str">
        <f>IF(G7053='Check Register'!$E$1,H7053,"")</f>
        <v/>
      </c>
      <c r="J7053" s="16" t="str">
        <f t="shared" si="332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1"/>
        <v>Apr 19</v>
      </c>
      <c r="H7054" s="27">
        <f t="shared" si="333"/>
        <v>7053</v>
      </c>
      <c r="I7054" s="30" t="str">
        <f>IF(G7054='Check Register'!$E$1,H7054,"")</f>
        <v/>
      </c>
      <c r="J7054" s="16" t="str">
        <f t="shared" si="332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1"/>
        <v>Apr 19</v>
      </c>
      <c r="H7055" s="27">
        <f t="shared" si="333"/>
        <v>7054</v>
      </c>
      <c r="I7055" s="30" t="str">
        <f>IF(G7055='Check Register'!$E$1,H7055,"")</f>
        <v/>
      </c>
      <c r="J7055" s="16" t="str">
        <f t="shared" si="332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1"/>
        <v>Apr 19</v>
      </c>
      <c r="H7056" s="27">
        <f t="shared" si="333"/>
        <v>7055</v>
      </c>
      <c r="I7056" s="30" t="str">
        <f>IF(G7056='Check Register'!$E$1,H7056,"")</f>
        <v/>
      </c>
      <c r="J7056" s="16" t="str">
        <f t="shared" si="332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1"/>
        <v>Apr 19</v>
      </c>
      <c r="H7057" s="27">
        <f t="shared" si="333"/>
        <v>7056</v>
      </c>
      <c r="I7057" s="30" t="str">
        <f>IF(G7057='Check Register'!$E$1,H7057,"")</f>
        <v/>
      </c>
      <c r="J7057" s="16" t="str">
        <f t="shared" si="332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1"/>
        <v>Apr 19</v>
      </c>
      <c r="H7058" s="27">
        <f t="shared" si="333"/>
        <v>7057</v>
      </c>
      <c r="I7058" s="30" t="str">
        <f>IF(G7058='Check Register'!$E$1,H7058,"")</f>
        <v/>
      </c>
      <c r="J7058" s="16" t="str">
        <f t="shared" si="332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1"/>
        <v>Apr 19</v>
      </c>
      <c r="H7059" s="27">
        <f t="shared" si="333"/>
        <v>7058</v>
      </c>
      <c r="I7059" s="30" t="str">
        <f>IF(G7059='Check Register'!$E$1,H7059,"")</f>
        <v/>
      </c>
      <c r="J7059" s="16" t="str">
        <f t="shared" si="332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1"/>
        <v>Apr 19</v>
      </c>
      <c r="H7060" s="27">
        <f t="shared" si="333"/>
        <v>7059</v>
      </c>
      <c r="I7060" s="30" t="str">
        <f>IF(G7060='Check Register'!$E$1,H7060,"")</f>
        <v/>
      </c>
      <c r="J7060" s="16" t="str">
        <f t="shared" si="332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1"/>
        <v>Apr 19</v>
      </c>
      <c r="H7061" s="27">
        <f t="shared" si="333"/>
        <v>7060</v>
      </c>
      <c r="I7061" s="30" t="str">
        <f>IF(G7061='Check Register'!$E$1,H7061,"")</f>
        <v/>
      </c>
      <c r="J7061" s="16" t="str">
        <f t="shared" si="332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1"/>
        <v>Apr 19</v>
      </c>
      <c r="H7062" s="27">
        <f t="shared" si="333"/>
        <v>7061</v>
      </c>
      <c r="I7062" s="30" t="str">
        <f>IF(G7062='Check Register'!$E$1,H7062,"")</f>
        <v/>
      </c>
      <c r="J7062" s="16" t="str">
        <f t="shared" si="332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1"/>
        <v>Apr 19</v>
      </c>
      <c r="H7063" s="27">
        <f t="shared" si="333"/>
        <v>7062</v>
      </c>
      <c r="I7063" s="30" t="str">
        <f>IF(G7063='Check Register'!$E$1,H7063,"")</f>
        <v/>
      </c>
      <c r="J7063" s="16" t="str">
        <f t="shared" si="332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1"/>
        <v>Apr 19</v>
      </c>
      <c r="H7064" s="27">
        <f t="shared" si="333"/>
        <v>7063</v>
      </c>
      <c r="I7064" s="30" t="str">
        <f>IF(G7064='Check Register'!$E$1,H7064,"")</f>
        <v/>
      </c>
      <c r="J7064" s="16" t="str">
        <f t="shared" si="332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1"/>
        <v>Apr 19</v>
      </c>
      <c r="H7065" s="27">
        <f t="shared" si="333"/>
        <v>7064</v>
      </c>
      <c r="I7065" s="30" t="str">
        <f>IF(G7065='Check Register'!$E$1,H7065,"")</f>
        <v/>
      </c>
      <c r="J7065" s="16" t="str">
        <f t="shared" si="332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1"/>
        <v>Apr 19</v>
      </c>
      <c r="H7066" s="27">
        <f t="shared" si="333"/>
        <v>7065</v>
      </c>
      <c r="I7066" s="30" t="str">
        <f>IF(G7066='Check Register'!$E$1,H7066,"")</f>
        <v/>
      </c>
      <c r="J7066" s="16" t="str">
        <f t="shared" si="332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1"/>
        <v>Apr 19</v>
      </c>
      <c r="H7067" s="27">
        <f t="shared" si="333"/>
        <v>7066</v>
      </c>
      <c r="I7067" s="30" t="str">
        <f>IF(G7067='Check Register'!$E$1,H7067,"")</f>
        <v/>
      </c>
      <c r="J7067" s="16" t="str">
        <f t="shared" si="332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1"/>
        <v>Apr 19</v>
      </c>
      <c r="H7068" s="27">
        <f t="shared" si="333"/>
        <v>7067</v>
      </c>
      <c r="I7068" s="30" t="str">
        <f>IF(G7068='Check Register'!$E$1,H7068,"")</f>
        <v/>
      </c>
      <c r="J7068" s="16" t="str">
        <f t="shared" si="332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1"/>
        <v>Apr 19</v>
      </c>
      <c r="H7069" s="27">
        <f t="shared" si="333"/>
        <v>7068</v>
      </c>
      <c r="I7069" s="30" t="str">
        <f>IF(G7069='Check Register'!$E$1,H7069,"")</f>
        <v/>
      </c>
      <c r="J7069" s="16" t="str">
        <f t="shared" si="332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1"/>
        <v>Apr 19</v>
      </c>
      <c r="H7070" s="27">
        <f t="shared" si="333"/>
        <v>7069</v>
      </c>
      <c r="I7070" s="30" t="str">
        <f>IF(G7070='Check Register'!$E$1,H7070,"")</f>
        <v/>
      </c>
      <c r="J7070" s="16" t="str">
        <f t="shared" si="332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1"/>
        <v>Apr 19</v>
      </c>
      <c r="H7071" s="27">
        <f t="shared" si="333"/>
        <v>7070</v>
      </c>
      <c r="I7071" s="30" t="str">
        <f>IF(G7071='Check Register'!$E$1,H7071,"")</f>
        <v/>
      </c>
      <c r="J7071" s="16" t="str">
        <f t="shared" si="332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1"/>
        <v>Apr 19</v>
      </c>
      <c r="H7072" s="27">
        <f t="shared" si="333"/>
        <v>7071</v>
      </c>
      <c r="I7072" s="30" t="str">
        <f>IF(G7072='Check Register'!$E$1,H7072,"")</f>
        <v/>
      </c>
      <c r="J7072" s="16" t="str">
        <f t="shared" si="332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1"/>
        <v>Apr 19</v>
      </c>
      <c r="H7073" s="27">
        <f t="shared" si="333"/>
        <v>7072</v>
      </c>
      <c r="I7073" s="30" t="str">
        <f>IF(G7073='Check Register'!$E$1,H7073,"")</f>
        <v/>
      </c>
      <c r="J7073" s="16" t="str">
        <f t="shared" si="332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1"/>
        <v>Apr 19</v>
      </c>
      <c r="H7074" s="27">
        <f t="shared" si="333"/>
        <v>7073</v>
      </c>
      <c r="I7074" s="30" t="str">
        <f>IF(G7074='Check Register'!$E$1,H7074,"")</f>
        <v/>
      </c>
      <c r="J7074" s="16" t="str">
        <f t="shared" si="332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1"/>
        <v>Apr 19</v>
      </c>
      <c r="H7075" s="27">
        <f t="shared" si="333"/>
        <v>7074</v>
      </c>
      <c r="I7075" s="30" t="str">
        <f>IF(G7075='Check Register'!$E$1,H7075,"")</f>
        <v/>
      </c>
      <c r="J7075" s="16" t="str">
        <f t="shared" si="332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1"/>
        <v>Apr 19</v>
      </c>
      <c r="H7076" s="27">
        <f t="shared" si="333"/>
        <v>7075</v>
      </c>
      <c r="I7076" s="30" t="str">
        <f>IF(G7076='Check Register'!$E$1,H7076,"")</f>
        <v/>
      </c>
      <c r="J7076" s="16" t="str">
        <f t="shared" si="332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1"/>
        <v>Apr 19</v>
      </c>
      <c r="H7077" s="27">
        <f t="shared" si="333"/>
        <v>7076</v>
      </c>
      <c r="I7077" s="30" t="str">
        <f>IF(G7077='Check Register'!$E$1,H7077,"")</f>
        <v/>
      </c>
      <c r="J7077" s="16" t="str">
        <f t="shared" si="332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1"/>
        <v>Apr 19</v>
      </c>
      <c r="H7078" s="27">
        <f t="shared" si="333"/>
        <v>7077</v>
      </c>
      <c r="I7078" s="30" t="str">
        <f>IF(G7078='Check Register'!$E$1,H7078,"")</f>
        <v/>
      </c>
      <c r="J7078" s="16" t="str">
        <f t="shared" si="332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1"/>
        <v>Apr 19</v>
      </c>
      <c r="H7079" s="27">
        <f t="shared" si="333"/>
        <v>7078</v>
      </c>
      <c r="I7079" s="30" t="str">
        <f>IF(G7079='Check Register'!$E$1,H7079,"")</f>
        <v/>
      </c>
      <c r="J7079" s="16" t="str">
        <f t="shared" si="332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1"/>
        <v>Apr 19</v>
      </c>
      <c r="H7080" s="27">
        <f t="shared" si="333"/>
        <v>7079</v>
      </c>
      <c r="I7080" s="30" t="str">
        <f>IF(G7080='Check Register'!$E$1,H7080,"")</f>
        <v/>
      </c>
      <c r="J7080" s="16" t="str">
        <f t="shared" si="332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1"/>
        <v>Apr 19</v>
      </c>
      <c r="H7081" s="27">
        <f t="shared" si="333"/>
        <v>7080</v>
      </c>
      <c r="I7081" s="30" t="str">
        <f>IF(G7081='Check Register'!$E$1,H7081,"")</f>
        <v/>
      </c>
      <c r="J7081" s="16" t="str">
        <f t="shared" si="332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1"/>
        <v>Apr 19</v>
      </c>
      <c r="H7082" s="27">
        <f t="shared" si="333"/>
        <v>7081</v>
      </c>
      <c r="I7082" s="30" t="str">
        <f>IF(G7082='Check Register'!$E$1,H7082,"")</f>
        <v/>
      </c>
      <c r="J7082" s="16" t="str">
        <f t="shared" si="332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1"/>
        <v>Apr 19</v>
      </c>
      <c r="H7083" s="27">
        <f t="shared" si="333"/>
        <v>7082</v>
      </c>
      <c r="I7083" s="30" t="str">
        <f>IF(G7083='Check Register'!$E$1,H7083,"")</f>
        <v/>
      </c>
      <c r="J7083" s="16" t="str">
        <f t="shared" si="332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1"/>
        <v>Apr 19</v>
      </c>
      <c r="H7084" s="27">
        <f t="shared" si="333"/>
        <v>7083</v>
      </c>
      <c r="I7084" s="30" t="str">
        <f>IF(G7084='Check Register'!$E$1,H7084,"")</f>
        <v/>
      </c>
      <c r="J7084" s="16" t="str">
        <f t="shared" si="332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1"/>
        <v>Apr 19</v>
      </c>
      <c r="H7085" s="27">
        <f t="shared" si="333"/>
        <v>7084</v>
      </c>
      <c r="I7085" s="30" t="str">
        <f>IF(G7085='Check Register'!$E$1,H7085,"")</f>
        <v/>
      </c>
      <c r="J7085" s="16" t="str">
        <f t="shared" si="332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1"/>
        <v>Apr 19</v>
      </c>
      <c r="H7086" s="27">
        <f t="shared" si="333"/>
        <v>7085</v>
      </c>
      <c r="I7086" s="30" t="str">
        <f>IF(G7086='Check Register'!$E$1,H7086,"")</f>
        <v/>
      </c>
      <c r="J7086" s="16" t="str">
        <f t="shared" si="332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1"/>
        <v>Apr 19</v>
      </c>
      <c r="H7087" s="27">
        <f t="shared" si="333"/>
        <v>7086</v>
      </c>
      <c r="I7087" s="30" t="str">
        <f>IF(G7087='Check Register'!$E$1,H7087,"")</f>
        <v/>
      </c>
      <c r="J7087" s="16" t="str">
        <f t="shared" si="332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1"/>
        <v>Apr 19</v>
      </c>
      <c r="H7088" s="27">
        <f t="shared" si="333"/>
        <v>7087</v>
      </c>
      <c r="I7088" s="30" t="str">
        <f>IF(G7088='Check Register'!$E$1,H7088,"")</f>
        <v/>
      </c>
      <c r="J7088" s="16" t="str">
        <f t="shared" si="332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1"/>
        <v>Apr 19</v>
      </c>
      <c r="H7089" s="27">
        <f t="shared" si="333"/>
        <v>7088</v>
      </c>
      <c r="I7089" s="30" t="str">
        <f>IF(G7089='Check Register'!$E$1,H7089,"")</f>
        <v/>
      </c>
      <c r="J7089" s="16" t="str">
        <f t="shared" si="332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1"/>
        <v>Apr 19</v>
      </c>
      <c r="H7090" s="27">
        <f t="shared" si="333"/>
        <v>7089</v>
      </c>
      <c r="I7090" s="30" t="str">
        <f>IF(G7090='Check Register'!$E$1,H7090,"")</f>
        <v/>
      </c>
      <c r="J7090" s="16" t="str">
        <f t="shared" si="332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1"/>
        <v>Apr 19</v>
      </c>
      <c r="H7091" s="27">
        <f t="shared" si="333"/>
        <v>7090</v>
      </c>
      <c r="I7091" s="30" t="str">
        <f>IF(G7091='Check Register'!$E$1,H7091,"")</f>
        <v/>
      </c>
      <c r="J7091" s="16" t="str">
        <f t="shared" si="332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1"/>
        <v>Apr 19</v>
      </c>
      <c r="H7092" s="27">
        <f t="shared" si="333"/>
        <v>7091</v>
      </c>
      <c r="I7092" s="30" t="str">
        <f>IF(G7092='Check Register'!$E$1,H7092,"")</f>
        <v/>
      </c>
      <c r="J7092" s="16" t="str">
        <f t="shared" si="332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1"/>
        <v>Apr 19</v>
      </c>
      <c r="H7093" s="27">
        <f t="shared" si="333"/>
        <v>7092</v>
      </c>
      <c r="I7093" s="30" t="str">
        <f>IF(G7093='Check Register'!$E$1,H7093,"")</f>
        <v/>
      </c>
      <c r="J7093" s="16" t="str">
        <f t="shared" si="332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1"/>
        <v>Apr 19</v>
      </c>
      <c r="H7094" s="27">
        <f t="shared" si="333"/>
        <v>7093</v>
      </c>
      <c r="I7094" s="30" t="str">
        <f>IF(G7094='Check Register'!$E$1,H7094,"")</f>
        <v/>
      </c>
      <c r="J7094" s="16" t="str">
        <f t="shared" si="332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1"/>
        <v>Apr 19</v>
      </c>
      <c r="H7095" s="27">
        <f t="shared" si="333"/>
        <v>7094</v>
      </c>
      <c r="I7095" s="30" t="str">
        <f>IF(G7095='Check Register'!$E$1,H7095,"")</f>
        <v/>
      </c>
      <c r="J7095" s="16" t="str">
        <f t="shared" si="332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1"/>
        <v>Apr 19</v>
      </c>
      <c r="H7096" s="27">
        <f t="shared" si="333"/>
        <v>7095</v>
      </c>
      <c r="I7096" s="30" t="str">
        <f>IF(G7096='Check Register'!$E$1,H7096,"")</f>
        <v/>
      </c>
      <c r="J7096" s="16" t="str">
        <f t="shared" si="332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1"/>
        <v>Apr 19</v>
      </c>
      <c r="H7097" s="27">
        <f t="shared" si="333"/>
        <v>7096</v>
      </c>
      <c r="I7097" s="30" t="str">
        <f>IF(G7097='Check Register'!$E$1,H7097,"")</f>
        <v/>
      </c>
      <c r="J7097" s="16" t="str">
        <f t="shared" si="332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1"/>
        <v>Apr 19</v>
      </c>
      <c r="H7098" s="27">
        <f t="shared" si="333"/>
        <v>7097</v>
      </c>
      <c r="I7098" s="30" t="str">
        <f>IF(G7098='Check Register'!$E$1,H7098,"")</f>
        <v/>
      </c>
      <c r="J7098" s="16" t="str">
        <f t="shared" si="332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1"/>
        <v>Apr 19</v>
      </c>
      <c r="H7099" s="27">
        <f t="shared" si="333"/>
        <v>7098</v>
      </c>
      <c r="I7099" s="30" t="str">
        <f>IF(G7099='Check Register'!$E$1,H7099,"")</f>
        <v/>
      </c>
      <c r="J7099" s="16" t="str">
        <f t="shared" si="332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1"/>
        <v>Apr 19</v>
      </c>
      <c r="H7100" s="27">
        <f t="shared" si="333"/>
        <v>7099</v>
      </c>
      <c r="I7100" s="30" t="str">
        <f>IF(G7100='Check Register'!$E$1,H7100,"")</f>
        <v/>
      </c>
      <c r="J7100" s="16" t="str">
        <f t="shared" si="332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1"/>
        <v>Apr 19</v>
      </c>
      <c r="H7101" s="27">
        <f t="shared" si="333"/>
        <v>7100</v>
      </c>
      <c r="I7101" s="30" t="str">
        <f>IF(G7101='Check Register'!$E$1,H7101,"")</f>
        <v/>
      </c>
      <c r="J7101" s="16" t="str">
        <f t="shared" si="332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1"/>
        <v>Apr 19</v>
      </c>
      <c r="H7102" s="27">
        <f t="shared" si="333"/>
        <v>7101</v>
      </c>
      <c r="I7102" s="30" t="str">
        <f>IF(G7102='Check Register'!$E$1,H7102,"")</f>
        <v/>
      </c>
      <c r="J7102" s="16" t="str">
        <f t="shared" si="332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1"/>
        <v>Apr 19</v>
      </c>
      <c r="H7103" s="27">
        <f t="shared" si="333"/>
        <v>7102</v>
      </c>
      <c r="I7103" s="30" t="str">
        <f>IF(G7103='Check Register'!$E$1,H7103,"")</f>
        <v/>
      </c>
      <c r="J7103" s="16" t="str">
        <f t="shared" si="332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1"/>
        <v>Apr 19</v>
      </c>
      <c r="H7104" s="27">
        <f t="shared" si="333"/>
        <v>7103</v>
      </c>
      <c r="I7104" s="30" t="str">
        <f>IF(G7104='Check Register'!$E$1,H7104,"")</f>
        <v/>
      </c>
      <c r="J7104" s="16" t="str">
        <f t="shared" si="332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1"/>
        <v>Apr 19</v>
      </c>
      <c r="H7105" s="27">
        <f t="shared" si="333"/>
        <v>7104</v>
      </c>
      <c r="I7105" s="30" t="str">
        <f>IF(G7105='Check Register'!$E$1,H7105,"")</f>
        <v/>
      </c>
      <c r="J7105" s="16" t="str">
        <f t="shared" si="332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4">VLOOKUP(C7106,W:Y,3,TRUE)</f>
        <v>Apr 19</v>
      </c>
      <c r="H7106" s="27">
        <f t="shared" si="333"/>
        <v>7105</v>
      </c>
      <c r="I7106" s="30" t="str">
        <f>IF(G7106='Check Register'!$E$1,H7106,"")</f>
        <v/>
      </c>
      <c r="J7106" s="16" t="str">
        <f t="shared" ref="J7106:J7169" si="335">IFERROR(SMALL($I$2:$I$100000,H7106),"")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4"/>
        <v>Apr 19</v>
      </c>
      <c r="H7107" s="27">
        <f t="shared" si="333"/>
        <v>7106</v>
      </c>
      <c r="I7107" s="30" t="str">
        <f>IF(G7107='Check Register'!$E$1,H7107,"")</f>
        <v/>
      </c>
      <c r="J7107" s="16" t="str">
        <f t="shared" si="335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4"/>
        <v>Apr 19</v>
      </c>
      <c r="H7108" s="27">
        <f t="shared" si="333"/>
        <v>7107</v>
      </c>
      <c r="I7108" s="30" t="str">
        <f>IF(G7108='Check Register'!$E$1,H7108,"")</f>
        <v/>
      </c>
      <c r="J7108" s="16" t="str">
        <f t="shared" si="335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4"/>
        <v>Apr 19</v>
      </c>
      <c r="H7109" s="27">
        <f t="shared" ref="H7109:H7172" si="336">1+H7108</f>
        <v>7108</v>
      </c>
      <c r="I7109" s="30" t="str">
        <f>IF(G7109='Check Register'!$E$1,H7109,"")</f>
        <v/>
      </c>
      <c r="J7109" s="16" t="str">
        <f t="shared" si="335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4"/>
        <v>Apr 19</v>
      </c>
      <c r="H7110" s="27">
        <f t="shared" si="336"/>
        <v>7109</v>
      </c>
      <c r="I7110" s="30" t="str">
        <f>IF(G7110='Check Register'!$E$1,H7110,"")</f>
        <v/>
      </c>
      <c r="J7110" s="16" t="str">
        <f t="shared" si="335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4"/>
        <v>Apr 19</v>
      </c>
      <c r="H7111" s="27">
        <f t="shared" si="336"/>
        <v>7110</v>
      </c>
      <c r="I7111" s="30" t="str">
        <f>IF(G7111='Check Register'!$E$1,H7111,"")</f>
        <v/>
      </c>
      <c r="J7111" s="16" t="str">
        <f t="shared" si="335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4"/>
        <v>Apr 19</v>
      </c>
      <c r="H7112" s="27">
        <f t="shared" si="336"/>
        <v>7111</v>
      </c>
      <c r="I7112" s="30" t="str">
        <f>IF(G7112='Check Register'!$E$1,H7112,"")</f>
        <v/>
      </c>
      <c r="J7112" s="16" t="str">
        <f t="shared" si="335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4"/>
        <v>Apr 19</v>
      </c>
      <c r="H7113" s="27">
        <f t="shared" si="336"/>
        <v>7112</v>
      </c>
      <c r="I7113" s="30" t="str">
        <f>IF(G7113='Check Register'!$E$1,H7113,"")</f>
        <v/>
      </c>
      <c r="J7113" s="16" t="str">
        <f t="shared" si="335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4"/>
        <v>Apr 19</v>
      </c>
      <c r="H7114" s="27">
        <f t="shared" si="336"/>
        <v>7113</v>
      </c>
      <c r="I7114" s="30" t="str">
        <f>IF(G7114='Check Register'!$E$1,H7114,"")</f>
        <v/>
      </c>
      <c r="J7114" s="16" t="str">
        <f t="shared" si="335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4"/>
        <v>Apr 19</v>
      </c>
      <c r="H7115" s="27">
        <f t="shared" si="336"/>
        <v>7114</v>
      </c>
      <c r="I7115" s="30" t="str">
        <f>IF(G7115='Check Register'!$E$1,H7115,"")</f>
        <v/>
      </c>
      <c r="J7115" s="16" t="str">
        <f t="shared" si="335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4"/>
        <v>Apr 19</v>
      </c>
      <c r="H7116" s="27">
        <f t="shared" si="336"/>
        <v>7115</v>
      </c>
      <c r="I7116" s="30" t="str">
        <f>IF(G7116='Check Register'!$E$1,H7116,"")</f>
        <v/>
      </c>
      <c r="J7116" s="16" t="str">
        <f t="shared" si="335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4"/>
        <v>Apr 19</v>
      </c>
      <c r="H7117" s="27">
        <f t="shared" si="336"/>
        <v>7116</v>
      </c>
      <c r="I7117" s="30" t="str">
        <f>IF(G7117='Check Register'!$E$1,H7117,"")</f>
        <v/>
      </c>
      <c r="J7117" s="16" t="str">
        <f t="shared" si="335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4"/>
        <v>Apr 19</v>
      </c>
      <c r="H7118" s="27">
        <f t="shared" si="336"/>
        <v>7117</v>
      </c>
      <c r="I7118" s="30" t="str">
        <f>IF(G7118='Check Register'!$E$1,H7118,"")</f>
        <v/>
      </c>
      <c r="J7118" s="16" t="str">
        <f t="shared" si="335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4"/>
        <v>Apr 19</v>
      </c>
      <c r="H7119" s="27">
        <f t="shared" si="336"/>
        <v>7118</v>
      </c>
      <c r="I7119" s="30" t="str">
        <f>IF(G7119='Check Register'!$E$1,H7119,"")</f>
        <v/>
      </c>
      <c r="J7119" s="16" t="str">
        <f t="shared" si="335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4"/>
        <v>Apr 19</v>
      </c>
      <c r="H7120" s="27">
        <f t="shared" si="336"/>
        <v>7119</v>
      </c>
      <c r="I7120" s="30" t="str">
        <f>IF(G7120='Check Register'!$E$1,H7120,"")</f>
        <v/>
      </c>
      <c r="J7120" s="16" t="str">
        <f t="shared" si="335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4"/>
        <v>Apr 19</v>
      </c>
      <c r="H7121" s="27">
        <f t="shared" si="336"/>
        <v>7120</v>
      </c>
      <c r="I7121" s="30" t="str">
        <f>IF(G7121='Check Register'!$E$1,H7121,"")</f>
        <v/>
      </c>
      <c r="J7121" s="16" t="str">
        <f t="shared" si="335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4"/>
        <v>Apr 19</v>
      </c>
      <c r="H7122" s="27">
        <f t="shared" si="336"/>
        <v>7121</v>
      </c>
      <c r="I7122" s="30" t="str">
        <f>IF(G7122='Check Register'!$E$1,H7122,"")</f>
        <v/>
      </c>
      <c r="J7122" s="16" t="str">
        <f t="shared" si="335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4"/>
        <v>Apr 19</v>
      </c>
      <c r="H7123" s="27">
        <f t="shared" si="336"/>
        <v>7122</v>
      </c>
      <c r="I7123" s="30" t="str">
        <f>IF(G7123='Check Register'!$E$1,H7123,"")</f>
        <v/>
      </c>
      <c r="J7123" s="16" t="str">
        <f t="shared" si="335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4"/>
        <v>Apr 19</v>
      </c>
      <c r="H7124" s="27">
        <f t="shared" si="336"/>
        <v>7123</v>
      </c>
      <c r="I7124" s="30" t="str">
        <f>IF(G7124='Check Register'!$E$1,H7124,"")</f>
        <v/>
      </c>
      <c r="J7124" s="16" t="str">
        <f t="shared" si="335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4"/>
        <v>Apr 19</v>
      </c>
      <c r="H7125" s="27">
        <f t="shared" si="336"/>
        <v>7124</v>
      </c>
      <c r="I7125" s="30" t="str">
        <f>IF(G7125='Check Register'!$E$1,H7125,"")</f>
        <v/>
      </c>
      <c r="J7125" s="16" t="str">
        <f t="shared" si="335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4"/>
        <v>Apr 19</v>
      </c>
      <c r="H7126" s="27">
        <f t="shared" si="336"/>
        <v>7125</v>
      </c>
      <c r="I7126" s="30" t="str">
        <f>IF(G7126='Check Register'!$E$1,H7126,"")</f>
        <v/>
      </c>
      <c r="J7126" s="16" t="str">
        <f t="shared" si="335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4"/>
        <v>Apr 19</v>
      </c>
      <c r="H7127" s="27">
        <f t="shared" si="336"/>
        <v>7126</v>
      </c>
      <c r="I7127" s="30" t="str">
        <f>IF(G7127='Check Register'!$E$1,H7127,"")</f>
        <v/>
      </c>
      <c r="J7127" s="16" t="str">
        <f t="shared" si="335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4"/>
        <v>Apr 19</v>
      </c>
      <c r="H7128" s="27">
        <f t="shared" si="336"/>
        <v>7127</v>
      </c>
      <c r="I7128" s="30" t="str">
        <f>IF(G7128='Check Register'!$E$1,H7128,"")</f>
        <v/>
      </c>
      <c r="J7128" s="16" t="str">
        <f t="shared" si="335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4"/>
        <v>Apr 19</v>
      </c>
      <c r="H7129" s="27">
        <f t="shared" si="336"/>
        <v>7128</v>
      </c>
      <c r="I7129" s="30" t="str">
        <f>IF(G7129='Check Register'!$E$1,H7129,"")</f>
        <v/>
      </c>
      <c r="J7129" s="16" t="str">
        <f t="shared" si="335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4"/>
        <v>Apr 19</v>
      </c>
      <c r="H7130" s="27">
        <f t="shared" si="336"/>
        <v>7129</v>
      </c>
      <c r="I7130" s="30" t="str">
        <f>IF(G7130='Check Register'!$E$1,H7130,"")</f>
        <v/>
      </c>
      <c r="J7130" s="16" t="str">
        <f t="shared" si="335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4"/>
        <v>Apr 19</v>
      </c>
      <c r="H7131" s="27">
        <f t="shared" si="336"/>
        <v>7130</v>
      </c>
      <c r="I7131" s="30" t="str">
        <f>IF(G7131='Check Register'!$E$1,H7131,"")</f>
        <v/>
      </c>
      <c r="J7131" s="16" t="str">
        <f t="shared" si="335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4"/>
        <v>Apr 19</v>
      </c>
      <c r="H7132" s="27">
        <f t="shared" si="336"/>
        <v>7131</v>
      </c>
      <c r="I7132" s="30" t="str">
        <f>IF(G7132='Check Register'!$E$1,H7132,"")</f>
        <v/>
      </c>
      <c r="J7132" s="16" t="str">
        <f t="shared" si="335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4"/>
        <v>Apr 19</v>
      </c>
      <c r="H7133" s="27">
        <f t="shared" si="336"/>
        <v>7132</v>
      </c>
      <c r="I7133" s="30" t="str">
        <f>IF(G7133='Check Register'!$E$1,H7133,"")</f>
        <v/>
      </c>
      <c r="J7133" s="16" t="str">
        <f t="shared" si="335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4"/>
        <v>Apr 19</v>
      </c>
      <c r="H7134" s="27">
        <f t="shared" si="336"/>
        <v>7133</v>
      </c>
      <c r="I7134" s="30" t="str">
        <f>IF(G7134='Check Register'!$E$1,H7134,"")</f>
        <v/>
      </c>
      <c r="J7134" s="16" t="str">
        <f t="shared" si="335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4"/>
        <v>Apr 19</v>
      </c>
      <c r="H7135" s="27">
        <f t="shared" si="336"/>
        <v>7134</v>
      </c>
      <c r="I7135" s="30" t="str">
        <f>IF(G7135='Check Register'!$E$1,H7135,"")</f>
        <v/>
      </c>
      <c r="J7135" s="16" t="str">
        <f t="shared" si="335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4"/>
        <v>Apr 19</v>
      </c>
      <c r="H7136" s="27">
        <f t="shared" si="336"/>
        <v>7135</v>
      </c>
      <c r="I7136" s="30" t="str">
        <f>IF(G7136='Check Register'!$E$1,H7136,"")</f>
        <v/>
      </c>
      <c r="J7136" s="16" t="str">
        <f t="shared" si="335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4"/>
        <v>Apr 19</v>
      </c>
      <c r="H7137" s="27">
        <f t="shared" si="336"/>
        <v>7136</v>
      </c>
      <c r="I7137" s="30" t="str">
        <f>IF(G7137='Check Register'!$E$1,H7137,"")</f>
        <v/>
      </c>
      <c r="J7137" s="16" t="str">
        <f t="shared" si="335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4"/>
        <v>Apr 19</v>
      </c>
      <c r="H7138" s="27">
        <f t="shared" si="336"/>
        <v>7137</v>
      </c>
      <c r="I7138" s="30" t="str">
        <f>IF(G7138='Check Register'!$E$1,H7138,"")</f>
        <v/>
      </c>
      <c r="J7138" s="16" t="str">
        <f t="shared" si="335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4"/>
        <v>Apr 19</v>
      </c>
      <c r="H7139" s="27">
        <f t="shared" si="336"/>
        <v>7138</v>
      </c>
      <c r="I7139" s="30" t="str">
        <f>IF(G7139='Check Register'!$E$1,H7139,"")</f>
        <v/>
      </c>
      <c r="J7139" s="16" t="str">
        <f t="shared" si="335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4"/>
        <v>Apr 19</v>
      </c>
      <c r="H7140" s="27">
        <f t="shared" si="336"/>
        <v>7139</v>
      </c>
      <c r="I7140" s="30" t="str">
        <f>IF(G7140='Check Register'!$E$1,H7140,"")</f>
        <v/>
      </c>
      <c r="J7140" s="16" t="str">
        <f t="shared" si="335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4"/>
        <v>Apr 19</v>
      </c>
      <c r="H7141" s="27">
        <f t="shared" si="336"/>
        <v>7140</v>
      </c>
      <c r="I7141" s="30" t="str">
        <f>IF(G7141='Check Register'!$E$1,H7141,"")</f>
        <v/>
      </c>
      <c r="J7141" s="16" t="str">
        <f t="shared" si="335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4"/>
        <v>Apr 19</v>
      </c>
      <c r="H7142" s="27">
        <f t="shared" si="336"/>
        <v>7141</v>
      </c>
      <c r="I7142" s="30" t="str">
        <f>IF(G7142='Check Register'!$E$1,H7142,"")</f>
        <v/>
      </c>
      <c r="J7142" s="16" t="str">
        <f t="shared" si="335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4"/>
        <v>Apr 19</v>
      </c>
      <c r="H7143" s="27">
        <f t="shared" si="336"/>
        <v>7142</v>
      </c>
      <c r="I7143" s="30" t="str">
        <f>IF(G7143='Check Register'!$E$1,H7143,"")</f>
        <v/>
      </c>
      <c r="J7143" s="16" t="str">
        <f t="shared" si="335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4"/>
        <v>Apr 19</v>
      </c>
      <c r="H7144" s="27">
        <f t="shared" si="336"/>
        <v>7143</v>
      </c>
      <c r="I7144" s="30" t="str">
        <f>IF(G7144='Check Register'!$E$1,H7144,"")</f>
        <v/>
      </c>
      <c r="J7144" s="16" t="str">
        <f t="shared" si="335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4"/>
        <v>Apr 19</v>
      </c>
      <c r="H7145" s="27">
        <f t="shared" si="336"/>
        <v>7144</v>
      </c>
      <c r="I7145" s="30" t="str">
        <f>IF(G7145='Check Register'!$E$1,H7145,"")</f>
        <v/>
      </c>
      <c r="J7145" s="16" t="str">
        <f t="shared" si="335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4"/>
        <v>Apr 19</v>
      </c>
      <c r="H7146" s="27">
        <f t="shared" si="336"/>
        <v>7145</v>
      </c>
      <c r="I7146" s="30" t="str">
        <f>IF(G7146='Check Register'!$E$1,H7146,"")</f>
        <v/>
      </c>
      <c r="J7146" s="16" t="str">
        <f t="shared" si="335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4"/>
        <v>Apr 19</v>
      </c>
      <c r="H7147" s="27">
        <f t="shared" si="336"/>
        <v>7146</v>
      </c>
      <c r="I7147" s="30" t="str">
        <f>IF(G7147='Check Register'!$E$1,H7147,"")</f>
        <v/>
      </c>
      <c r="J7147" s="16" t="str">
        <f t="shared" si="335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4"/>
        <v>Apr 19</v>
      </c>
      <c r="H7148" s="27">
        <f t="shared" si="336"/>
        <v>7147</v>
      </c>
      <c r="I7148" s="30" t="str">
        <f>IF(G7148='Check Register'!$E$1,H7148,"")</f>
        <v/>
      </c>
      <c r="J7148" s="16" t="str">
        <f t="shared" si="335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4"/>
        <v>Apr 19</v>
      </c>
      <c r="H7149" s="27">
        <f t="shared" si="336"/>
        <v>7148</v>
      </c>
      <c r="I7149" s="30" t="str">
        <f>IF(G7149='Check Register'!$E$1,H7149,"")</f>
        <v/>
      </c>
      <c r="J7149" s="16" t="str">
        <f t="shared" si="335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4"/>
        <v>Apr 19</v>
      </c>
      <c r="H7150" s="27">
        <f t="shared" si="336"/>
        <v>7149</v>
      </c>
      <c r="I7150" s="30" t="str">
        <f>IF(G7150='Check Register'!$E$1,H7150,"")</f>
        <v/>
      </c>
      <c r="J7150" s="16" t="str">
        <f t="shared" si="335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4"/>
        <v>Apr 19</v>
      </c>
      <c r="H7151" s="27">
        <f t="shared" si="336"/>
        <v>7150</v>
      </c>
      <c r="I7151" s="30" t="str">
        <f>IF(G7151='Check Register'!$E$1,H7151,"")</f>
        <v/>
      </c>
      <c r="J7151" s="16" t="str">
        <f t="shared" si="335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4"/>
        <v>Apr 19</v>
      </c>
      <c r="H7152" s="27">
        <f t="shared" si="336"/>
        <v>7151</v>
      </c>
      <c r="I7152" s="30" t="str">
        <f>IF(G7152='Check Register'!$E$1,H7152,"")</f>
        <v/>
      </c>
      <c r="J7152" s="16" t="str">
        <f t="shared" si="335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4"/>
        <v>Apr 19</v>
      </c>
      <c r="H7153" s="27">
        <f t="shared" si="336"/>
        <v>7152</v>
      </c>
      <c r="I7153" s="30" t="str">
        <f>IF(G7153='Check Register'!$E$1,H7153,"")</f>
        <v/>
      </c>
      <c r="J7153" s="16" t="str">
        <f t="shared" si="335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4"/>
        <v>Apr 19</v>
      </c>
      <c r="H7154" s="27">
        <f t="shared" si="336"/>
        <v>7153</v>
      </c>
      <c r="I7154" s="30" t="str">
        <f>IF(G7154='Check Register'!$E$1,H7154,"")</f>
        <v/>
      </c>
      <c r="J7154" s="16" t="str">
        <f t="shared" si="335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4"/>
        <v>Apr 19</v>
      </c>
      <c r="H7155" s="27">
        <f t="shared" si="336"/>
        <v>7154</v>
      </c>
      <c r="I7155" s="30" t="str">
        <f>IF(G7155='Check Register'!$E$1,H7155,"")</f>
        <v/>
      </c>
      <c r="J7155" s="16" t="str">
        <f t="shared" si="335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4"/>
        <v>Apr 19</v>
      </c>
      <c r="H7156" s="27">
        <f t="shared" si="336"/>
        <v>7155</v>
      </c>
      <c r="I7156" s="30" t="str">
        <f>IF(G7156='Check Register'!$E$1,H7156,"")</f>
        <v/>
      </c>
      <c r="J7156" s="16" t="str">
        <f t="shared" si="335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4"/>
        <v>Apr 19</v>
      </c>
      <c r="H7157" s="27">
        <f t="shared" si="336"/>
        <v>7156</v>
      </c>
      <c r="I7157" s="30" t="str">
        <f>IF(G7157='Check Register'!$E$1,H7157,"")</f>
        <v/>
      </c>
      <c r="J7157" s="16" t="str">
        <f t="shared" si="335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4"/>
        <v>Apr 19</v>
      </c>
      <c r="H7158" s="27">
        <f t="shared" si="336"/>
        <v>7157</v>
      </c>
      <c r="I7158" s="30" t="str">
        <f>IF(G7158='Check Register'!$E$1,H7158,"")</f>
        <v/>
      </c>
      <c r="J7158" s="16" t="str">
        <f t="shared" si="335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4"/>
        <v>Apr 19</v>
      </c>
      <c r="H7159" s="27">
        <f t="shared" si="336"/>
        <v>7158</v>
      </c>
      <c r="I7159" s="30" t="str">
        <f>IF(G7159='Check Register'!$E$1,H7159,"")</f>
        <v/>
      </c>
      <c r="J7159" s="16" t="str">
        <f t="shared" si="335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4"/>
        <v>Apr 19</v>
      </c>
      <c r="H7160" s="27">
        <f t="shared" si="336"/>
        <v>7159</v>
      </c>
      <c r="I7160" s="30" t="str">
        <f>IF(G7160='Check Register'!$E$1,H7160,"")</f>
        <v/>
      </c>
      <c r="J7160" s="16" t="str">
        <f t="shared" si="335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4"/>
        <v>Apr 19</v>
      </c>
      <c r="H7161" s="27">
        <f t="shared" si="336"/>
        <v>7160</v>
      </c>
      <c r="I7161" s="30" t="str">
        <f>IF(G7161='Check Register'!$E$1,H7161,"")</f>
        <v/>
      </c>
      <c r="J7161" s="16" t="str">
        <f t="shared" si="335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4"/>
        <v>Apr 19</v>
      </c>
      <c r="H7162" s="27">
        <f t="shared" si="336"/>
        <v>7161</v>
      </c>
      <c r="I7162" s="30" t="str">
        <f>IF(G7162='Check Register'!$E$1,H7162,"")</f>
        <v/>
      </c>
      <c r="J7162" s="16" t="str">
        <f t="shared" si="335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4"/>
        <v>Apr 19</v>
      </c>
      <c r="H7163" s="27">
        <f t="shared" si="336"/>
        <v>7162</v>
      </c>
      <c r="I7163" s="30" t="str">
        <f>IF(G7163='Check Register'!$E$1,H7163,"")</f>
        <v/>
      </c>
      <c r="J7163" s="16" t="str">
        <f t="shared" si="335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4"/>
        <v>Apr 19</v>
      </c>
      <c r="H7164" s="27">
        <f t="shared" si="336"/>
        <v>7163</v>
      </c>
      <c r="I7164" s="30" t="str">
        <f>IF(G7164='Check Register'!$E$1,H7164,"")</f>
        <v/>
      </c>
      <c r="J7164" s="16" t="str">
        <f t="shared" si="335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4"/>
        <v>Apr 19</v>
      </c>
      <c r="H7165" s="27">
        <f t="shared" si="336"/>
        <v>7164</v>
      </c>
      <c r="I7165" s="30" t="str">
        <f>IF(G7165='Check Register'!$E$1,H7165,"")</f>
        <v/>
      </c>
      <c r="J7165" s="16" t="str">
        <f t="shared" si="335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4"/>
        <v>Apr 19</v>
      </c>
      <c r="H7166" s="27">
        <f t="shared" si="336"/>
        <v>7165</v>
      </c>
      <c r="I7166" s="30" t="str">
        <f>IF(G7166='Check Register'!$E$1,H7166,"")</f>
        <v/>
      </c>
      <c r="J7166" s="16" t="str">
        <f t="shared" si="335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4"/>
        <v>Apr 19</v>
      </c>
      <c r="H7167" s="27">
        <f t="shared" si="336"/>
        <v>7166</v>
      </c>
      <c r="I7167" s="30" t="str">
        <f>IF(G7167='Check Register'!$E$1,H7167,"")</f>
        <v/>
      </c>
      <c r="J7167" s="16" t="str">
        <f t="shared" si="335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4"/>
        <v>Apr 19</v>
      </c>
      <c r="H7168" s="27">
        <f t="shared" si="336"/>
        <v>7167</v>
      </c>
      <c r="I7168" s="30" t="str">
        <f>IF(G7168='Check Register'!$E$1,H7168,"")</f>
        <v/>
      </c>
      <c r="J7168" s="16" t="str">
        <f t="shared" si="335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4"/>
        <v>Apr 19</v>
      </c>
      <c r="H7169" s="27">
        <f t="shared" si="336"/>
        <v>7168</v>
      </c>
      <c r="I7169" s="30" t="str">
        <f>IF(G7169='Check Register'!$E$1,H7169,"")</f>
        <v/>
      </c>
      <c r="J7169" s="16" t="str">
        <f t="shared" si="335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7">VLOOKUP(C7170,W:Y,3,TRUE)</f>
        <v>Apr 19</v>
      </c>
      <c r="H7170" s="27">
        <f t="shared" si="336"/>
        <v>7169</v>
      </c>
      <c r="I7170" s="30" t="str">
        <f>IF(G7170='Check Register'!$E$1,H7170,"")</f>
        <v/>
      </c>
      <c r="J7170" s="16" t="str">
        <f t="shared" ref="J7170:J7233" si="338">IFERROR(SMALL($I$2:$I$100000,H7170),"")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7"/>
        <v>Apr 19</v>
      </c>
      <c r="H7171" s="27">
        <f t="shared" si="336"/>
        <v>7170</v>
      </c>
      <c r="I7171" s="30" t="str">
        <f>IF(G7171='Check Register'!$E$1,H7171,"")</f>
        <v/>
      </c>
      <c r="J7171" s="16" t="str">
        <f t="shared" si="338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7"/>
        <v>Apr 19</v>
      </c>
      <c r="H7172" s="27">
        <f t="shared" si="336"/>
        <v>7171</v>
      </c>
      <c r="I7172" s="30" t="str">
        <f>IF(G7172='Check Register'!$E$1,H7172,"")</f>
        <v/>
      </c>
      <c r="J7172" s="16" t="str">
        <f t="shared" si="338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7"/>
        <v>Apr 19</v>
      </c>
      <c r="H7173" s="27">
        <f t="shared" ref="H7173:H7236" si="339">1+H7172</f>
        <v>7172</v>
      </c>
      <c r="I7173" s="30" t="str">
        <f>IF(G7173='Check Register'!$E$1,H7173,"")</f>
        <v/>
      </c>
      <c r="J7173" s="16" t="str">
        <f t="shared" si="338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7"/>
        <v>Apr 19</v>
      </c>
      <c r="H7174" s="27">
        <f t="shared" si="339"/>
        <v>7173</v>
      </c>
      <c r="I7174" s="30" t="str">
        <f>IF(G7174='Check Register'!$E$1,H7174,"")</f>
        <v/>
      </c>
      <c r="J7174" s="16" t="str">
        <f t="shared" si="338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7"/>
        <v>Apr 19</v>
      </c>
      <c r="H7175" s="27">
        <f t="shared" si="339"/>
        <v>7174</v>
      </c>
      <c r="I7175" s="30" t="str">
        <f>IF(G7175='Check Register'!$E$1,H7175,"")</f>
        <v/>
      </c>
      <c r="J7175" s="16" t="str">
        <f t="shared" si="338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7"/>
        <v>Apr 19</v>
      </c>
      <c r="H7176" s="27">
        <f t="shared" si="339"/>
        <v>7175</v>
      </c>
      <c r="I7176" s="30" t="str">
        <f>IF(G7176='Check Register'!$E$1,H7176,"")</f>
        <v/>
      </c>
      <c r="J7176" s="16" t="str">
        <f t="shared" si="338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7"/>
        <v>Apr 19</v>
      </c>
      <c r="H7177" s="27">
        <f t="shared" si="339"/>
        <v>7176</v>
      </c>
      <c r="I7177" s="30" t="str">
        <f>IF(G7177='Check Register'!$E$1,H7177,"")</f>
        <v/>
      </c>
      <c r="J7177" s="16" t="str">
        <f t="shared" si="338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7"/>
        <v>Apr 19</v>
      </c>
      <c r="H7178" s="27">
        <f t="shared" si="339"/>
        <v>7177</v>
      </c>
      <c r="I7178" s="30" t="str">
        <f>IF(G7178='Check Register'!$E$1,H7178,"")</f>
        <v/>
      </c>
      <c r="J7178" s="16" t="str">
        <f t="shared" si="338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7"/>
        <v>Apr 19</v>
      </c>
      <c r="H7179" s="27">
        <f t="shared" si="339"/>
        <v>7178</v>
      </c>
      <c r="I7179" s="30" t="str">
        <f>IF(G7179='Check Register'!$E$1,H7179,"")</f>
        <v/>
      </c>
      <c r="J7179" s="16" t="str">
        <f t="shared" si="338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7"/>
        <v>Apr 19</v>
      </c>
      <c r="H7180" s="27">
        <f t="shared" si="339"/>
        <v>7179</v>
      </c>
      <c r="I7180" s="30" t="str">
        <f>IF(G7180='Check Register'!$E$1,H7180,"")</f>
        <v/>
      </c>
      <c r="J7180" s="16" t="str">
        <f t="shared" si="338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7"/>
        <v>Apr 19</v>
      </c>
      <c r="H7181" s="27">
        <f t="shared" si="339"/>
        <v>7180</v>
      </c>
      <c r="I7181" s="30" t="str">
        <f>IF(G7181='Check Register'!$E$1,H7181,"")</f>
        <v/>
      </c>
      <c r="J7181" s="16" t="str">
        <f t="shared" si="338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7"/>
        <v>Apr 19</v>
      </c>
      <c r="H7182" s="27">
        <f t="shared" si="339"/>
        <v>7181</v>
      </c>
      <c r="I7182" s="30" t="str">
        <f>IF(G7182='Check Register'!$E$1,H7182,"")</f>
        <v/>
      </c>
      <c r="J7182" s="16" t="str">
        <f t="shared" si="338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7"/>
        <v>Apr 19</v>
      </c>
      <c r="H7183" s="27">
        <f t="shared" si="339"/>
        <v>7182</v>
      </c>
      <c r="I7183" s="30" t="str">
        <f>IF(G7183='Check Register'!$E$1,H7183,"")</f>
        <v/>
      </c>
      <c r="J7183" s="16" t="str">
        <f t="shared" si="338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7"/>
        <v>Apr 19</v>
      </c>
      <c r="H7184" s="27">
        <f t="shared" si="339"/>
        <v>7183</v>
      </c>
      <c r="I7184" s="30" t="str">
        <f>IF(G7184='Check Register'!$E$1,H7184,"")</f>
        <v/>
      </c>
      <c r="J7184" s="16" t="str">
        <f t="shared" si="338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7"/>
        <v>Apr 19</v>
      </c>
      <c r="H7185" s="27">
        <f t="shared" si="339"/>
        <v>7184</v>
      </c>
      <c r="I7185" s="30" t="str">
        <f>IF(G7185='Check Register'!$E$1,H7185,"")</f>
        <v/>
      </c>
      <c r="J7185" s="16" t="str">
        <f t="shared" si="338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7"/>
        <v>Apr 19</v>
      </c>
      <c r="H7186" s="27">
        <f t="shared" si="339"/>
        <v>7185</v>
      </c>
      <c r="I7186" s="30" t="str">
        <f>IF(G7186='Check Register'!$E$1,H7186,"")</f>
        <v/>
      </c>
      <c r="J7186" s="16" t="str">
        <f t="shared" si="338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7"/>
        <v>Apr 19</v>
      </c>
      <c r="H7187" s="27">
        <f t="shared" si="339"/>
        <v>7186</v>
      </c>
      <c r="I7187" s="30" t="str">
        <f>IF(G7187='Check Register'!$E$1,H7187,"")</f>
        <v/>
      </c>
      <c r="J7187" s="16" t="str">
        <f t="shared" si="338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7"/>
        <v>Apr 19</v>
      </c>
      <c r="H7188" s="27">
        <f t="shared" si="339"/>
        <v>7187</v>
      </c>
      <c r="I7188" s="30" t="str">
        <f>IF(G7188='Check Register'!$E$1,H7188,"")</f>
        <v/>
      </c>
      <c r="J7188" s="16" t="str">
        <f t="shared" si="338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7"/>
        <v>Apr 19</v>
      </c>
      <c r="H7189" s="27">
        <f t="shared" si="339"/>
        <v>7188</v>
      </c>
      <c r="I7189" s="30" t="str">
        <f>IF(G7189='Check Register'!$E$1,H7189,"")</f>
        <v/>
      </c>
      <c r="J7189" s="16" t="str">
        <f t="shared" si="338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7"/>
        <v>Apr 19</v>
      </c>
      <c r="H7190" s="27">
        <f t="shared" si="339"/>
        <v>7189</v>
      </c>
      <c r="I7190" s="30" t="str">
        <f>IF(G7190='Check Register'!$E$1,H7190,"")</f>
        <v/>
      </c>
      <c r="J7190" s="16" t="str">
        <f t="shared" si="338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7"/>
        <v>Apr 19</v>
      </c>
      <c r="H7191" s="27">
        <f t="shared" si="339"/>
        <v>7190</v>
      </c>
      <c r="I7191" s="30" t="str">
        <f>IF(G7191='Check Register'!$E$1,H7191,"")</f>
        <v/>
      </c>
      <c r="J7191" s="16" t="str">
        <f t="shared" si="338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7"/>
        <v>Apr 19</v>
      </c>
      <c r="H7192" s="27">
        <f t="shared" si="339"/>
        <v>7191</v>
      </c>
      <c r="I7192" s="30" t="str">
        <f>IF(G7192='Check Register'!$E$1,H7192,"")</f>
        <v/>
      </c>
      <c r="J7192" s="16" t="str">
        <f t="shared" si="338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7"/>
        <v>Apr 19</v>
      </c>
      <c r="H7193" s="27">
        <f t="shared" si="339"/>
        <v>7192</v>
      </c>
      <c r="I7193" s="30" t="str">
        <f>IF(G7193='Check Register'!$E$1,H7193,"")</f>
        <v/>
      </c>
      <c r="J7193" s="16" t="str">
        <f t="shared" si="338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7"/>
        <v>Apr 19</v>
      </c>
      <c r="H7194" s="27">
        <f t="shared" si="339"/>
        <v>7193</v>
      </c>
      <c r="I7194" s="30" t="str">
        <f>IF(G7194='Check Register'!$E$1,H7194,"")</f>
        <v/>
      </c>
      <c r="J7194" s="16" t="str">
        <f t="shared" si="338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7"/>
        <v>Apr 19</v>
      </c>
      <c r="H7195" s="27">
        <f t="shared" si="339"/>
        <v>7194</v>
      </c>
      <c r="I7195" s="30" t="str">
        <f>IF(G7195='Check Register'!$E$1,H7195,"")</f>
        <v/>
      </c>
      <c r="J7195" s="16" t="str">
        <f t="shared" si="338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7"/>
        <v>Apr 19</v>
      </c>
      <c r="H7196" s="27">
        <f t="shared" si="339"/>
        <v>7195</v>
      </c>
      <c r="I7196" s="30" t="str">
        <f>IF(G7196='Check Register'!$E$1,H7196,"")</f>
        <v/>
      </c>
      <c r="J7196" s="16" t="str">
        <f t="shared" si="338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7"/>
        <v>Apr 19</v>
      </c>
      <c r="H7197" s="27">
        <f t="shared" si="339"/>
        <v>7196</v>
      </c>
      <c r="I7197" s="30" t="str">
        <f>IF(G7197='Check Register'!$E$1,H7197,"")</f>
        <v/>
      </c>
      <c r="J7197" s="16" t="str">
        <f t="shared" si="338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7"/>
        <v>Apr 19</v>
      </c>
      <c r="H7198" s="27">
        <f t="shared" si="339"/>
        <v>7197</v>
      </c>
      <c r="I7198" s="30" t="str">
        <f>IF(G7198='Check Register'!$E$1,H7198,"")</f>
        <v/>
      </c>
      <c r="J7198" s="16" t="str">
        <f t="shared" si="338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7"/>
        <v>Apr 19</v>
      </c>
      <c r="H7199" s="27">
        <f t="shared" si="339"/>
        <v>7198</v>
      </c>
      <c r="I7199" s="30" t="str">
        <f>IF(G7199='Check Register'!$E$1,H7199,"")</f>
        <v/>
      </c>
      <c r="J7199" s="16" t="str">
        <f t="shared" si="338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7"/>
        <v>Apr 19</v>
      </c>
      <c r="H7200" s="27">
        <f t="shared" si="339"/>
        <v>7199</v>
      </c>
      <c r="I7200" s="30" t="str">
        <f>IF(G7200='Check Register'!$E$1,H7200,"")</f>
        <v/>
      </c>
      <c r="J7200" s="16" t="str">
        <f t="shared" si="338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7"/>
        <v>Apr 19</v>
      </c>
      <c r="H7201" s="27">
        <f t="shared" si="339"/>
        <v>7200</v>
      </c>
      <c r="I7201" s="30" t="str">
        <f>IF(G7201='Check Register'!$E$1,H7201,"")</f>
        <v/>
      </c>
      <c r="J7201" s="16" t="str">
        <f t="shared" si="338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7"/>
        <v>Apr 19</v>
      </c>
      <c r="H7202" s="27">
        <f t="shared" si="339"/>
        <v>7201</v>
      </c>
      <c r="I7202" s="30" t="str">
        <f>IF(G7202='Check Register'!$E$1,H7202,"")</f>
        <v/>
      </c>
      <c r="J7202" s="16" t="str">
        <f t="shared" si="338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7"/>
        <v>Apr 19</v>
      </c>
      <c r="H7203" s="27">
        <f t="shared" si="339"/>
        <v>7202</v>
      </c>
      <c r="I7203" s="30" t="str">
        <f>IF(G7203='Check Register'!$E$1,H7203,"")</f>
        <v/>
      </c>
      <c r="J7203" s="16" t="str">
        <f t="shared" si="338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7"/>
        <v>Apr 19</v>
      </c>
      <c r="H7204" s="27">
        <f t="shared" si="339"/>
        <v>7203</v>
      </c>
      <c r="I7204" s="30" t="str">
        <f>IF(G7204='Check Register'!$E$1,H7204,"")</f>
        <v/>
      </c>
      <c r="J7204" s="16" t="str">
        <f t="shared" si="338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7"/>
        <v>Apr 19</v>
      </c>
      <c r="H7205" s="27">
        <f t="shared" si="339"/>
        <v>7204</v>
      </c>
      <c r="I7205" s="30" t="str">
        <f>IF(G7205='Check Register'!$E$1,H7205,"")</f>
        <v/>
      </c>
      <c r="J7205" s="16" t="str">
        <f t="shared" si="338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7"/>
        <v>Apr 19</v>
      </c>
      <c r="H7206" s="27">
        <f t="shared" si="339"/>
        <v>7205</v>
      </c>
      <c r="I7206" s="30" t="str">
        <f>IF(G7206='Check Register'!$E$1,H7206,"")</f>
        <v/>
      </c>
      <c r="J7206" s="16" t="str">
        <f t="shared" si="338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7"/>
        <v>Apr 19</v>
      </c>
      <c r="H7207" s="27">
        <f t="shared" si="339"/>
        <v>7206</v>
      </c>
      <c r="I7207" s="30" t="str">
        <f>IF(G7207='Check Register'!$E$1,H7207,"")</f>
        <v/>
      </c>
      <c r="J7207" s="16" t="str">
        <f t="shared" si="338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7"/>
        <v>Apr 19</v>
      </c>
      <c r="H7208" s="27">
        <f t="shared" si="339"/>
        <v>7207</v>
      </c>
      <c r="I7208" s="30" t="str">
        <f>IF(G7208='Check Register'!$E$1,H7208,"")</f>
        <v/>
      </c>
      <c r="J7208" s="16" t="str">
        <f t="shared" si="338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7"/>
        <v>Apr 19</v>
      </c>
      <c r="H7209" s="27">
        <f t="shared" si="339"/>
        <v>7208</v>
      </c>
      <c r="I7209" s="30" t="str">
        <f>IF(G7209='Check Register'!$E$1,H7209,"")</f>
        <v/>
      </c>
      <c r="J7209" s="16" t="str">
        <f t="shared" si="338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7"/>
        <v>Apr 19</v>
      </c>
      <c r="H7210" s="27">
        <f t="shared" si="339"/>
        <v>7209</v>
      </c>
      <c r="I7210" s="30" t="str">
        <f>IF(G7210='Check Register'!$E$1,H7210,"")</f>
        <v/>
      </c>
      <c r="J7210" s="16" t="str">
        <f t="shared" si="338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7"/>
        <v>Apr 19</v>
      </c>
      <c r="H7211" s="27">
        <f t="shared" si="339"/>
        <v>7210</v>
      </c>
      <c r="I7211" s="30" t="str">
        <f>IF(G7211='Check Register'!$E$1,H7211,"")</f>
        <v/>
      </c>
      <c r="J7211" s="16" t="str">
        <f t="shared" si="338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7"/>
        <v>Apr 19</v>
      </c>
      <c r="H7212" s="27">
        <f t="shared" si="339"/>
        <v>7211</v>
      </c>
      <c r="I7212" s="30" t="str">
        <f>IF(G7212='Check Register'!$E$1,H7212,"")</f>
        <v/>
      </c>
      <c r="J7212" s="16" t="str">
        <f t="shared" si="338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7"/>
        <v>Apr 19</v>
      </c>
      <c r="H7213" s="27">
        <f t="shared" si="339"/>
        <v>7212</v>
      </c>
      <c r="I7213" s="30" t="str">
        <f>IF(G7213='Check Register'!$E$1,H7213,"")</f>
        <v/>
      </c>
      <c r="J7213" s="16" t="str">
        <f t="shared" si="338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7"/>
        <v>Apr 19</v>
      </c>
      <c r="H7214" s="27">
        <f t="shared" si="339"/>
        <v>7213</v>
      </c>
      <c r="I7214" s="30" t="str">
        <f>IF(G7214='Check Register'!$E$1,H7214,"")</f>
        <v/>
      </c>
      <c r="J7214" s="16" t="str">
        <f t="shared" si="338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7"/>
        <v>Apr 19</v>
      </c>
      <c r="H7215" s="27">
        <f t="shared" si="339"/>
        <v>7214</v>
      </c>
      <c r="I7215" s="30" t="str">
        <f>IF(G7215='Check Register'!$E$1,H7215,"")</f>
        <v/>
      </c>
      <c r="J7215" s="16" t="str">
        <f t="shared" si="338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7"/>
        <v>Apr 19</v>
      </c>
      <c r="H7216" s="27">
        <f t="shared" si="339"/>
        <v>7215</v>
      </c>
      <c r="I7216" s="30" t="str">
        <f>IF(G7216='Check Register'!$E$1,H7216,"")</f>
        <v/>
      </c>
      <c r="J7216" s="16" t="str">
        <f t="shared" si="338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7"/>
        <v>Apr 19</v>
      </c>
      <c r="H7217" s="27">
        <f t="shared" si="339"/>
        <v>7216</v>
      </c>
      <c r="I7217" s="30" t="str">
        <f>IF(G7217='Check Register'!$E$1,H7217,"")</f>
        <v/>
      </c>
      <c r="J7217" s="16" t="str">
        <f t="shared" si="338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7"/>
        <v>Apr 19</v>
      </c>
      <c r="H7218" s="27">
        <f t="shared" si="339"/>
        <v>7217</v>
      </c>
      <c r="I7218" s="30" t="str">
        <f>IF(G7218='Check Register'!$E$1,H7218,"")</f>
        <v/>
      </c>
      <c r="J7218" s="16" t="str">
        <f t="shared" si="338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7"/>
        <v>Apr 19</v>
      </c>
      <c r="H7219" s="27">
        <f t="shared" si="339"/>
        <v>7218</v>
      </c>
      <c r="I7219" s="30" t="str">
        <f>IF(G7219='Check Register'!$E$1,H7219,"")</f>
        <v/>
      </c>
      <c r="J7219" s="16" t="str">
        <f t="shared" si="338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7"/>
        <v>Apr 19</v>
      </c>
      <c r="H7220" s="27">
        <f t="shared" si="339"/>
        <v>7219</v>
      </c>
      <c r="I7220" s="30" t="str">
        <f>IF(G7220='Check Register'!$E$1,H7220,"")</f>
        <v/>
      </c>
      <c r="J7220" s="16" t="str">
        <f t="shared" si="338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7"/>
        <v>Apr 19</v>
      </c>
      <c r="H7221" s="27">
        <f t="shared" si="339"/>
        <v>7220</v>
      </c>
      <c r="I7221" s="30" t="str">
        <f>IF(G7221='Check Register'!$E$1,H7221,"")</f>
        <v/>
      </c>
      <c r="J7221" s="16" t="str">
        <f t="shared" si="338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7"/>
        <v>Apr 19</v>
      </c>
      <c r="H7222" s="27">
        <f t="shared" si="339"/>
        <v>7221</v>
      </c>
      <c r="I7222" s="30" t="str">
        <f>IF(G7222='Check Register'!$E$1,H7222,"")</f>
        <v/>
      </c>
      <c r="J7222" s="16" t="str">
        <f t="shared" si="338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7"/>
        <v>Apr 19</v>
      </c>
      <c r="H7223" s="27">
        <f t="shared" si="339"/>
        <v>7222</v>
      </c>
      <c r="I7223" s="30" t="str">
        <f>IF(G7223='Check Register'!$E$1,H7223,"")</f>
        <v/>
      </c>
      <c r="J7223" s="16" t="str">
        <f t="shared" si="338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7"/>
        <v>Apr 19</v>
      </c>
      <c r="H7224" s="27">
        <f t="shared" si="339"/>
        <v>7223</v>
      </c>
      <c r="I7224" s="30" t="str">
        <f>IF(G7224='Check Register'!$E$1,H7224,"")</f>
        <v/>
      </c>
      <c r="J7224" s="16" t="str">
        <f t="shared" si="338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7"/>
        <v>Apr 19</v>
      </c>
      <c r="H7225" s="27">
        <f t="shared" si="339"/>
        <v>7224</v>
      </c>
      <c r="I7225" s="30" t="str">
        <f>IF(G7225='Check Register'!$E$1,H7225,"")</f>
        <v/>
      </c>
      <c r="J7225" s="16" t="str">
        <f t="shared" si="338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7"/>
        <v>Apr 19</v>
      </c>
      <c r="H7226" s="27">
        <f t="shared" si="339"/>
        <v>7225</v>
      </c>
      <c r="I7226" s="30" t="str">
        <f>IF(G7226='Check Register'!$E$1,H7226,"")</f>
        <v/>
      </c>
      <c r="J7226" s="16" t="str">
        <f t="shared" si="338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7"/>
        <v>Apr 19</v>
      </c>
      <c r="H7227" s="27">
        <f t="shared" si="339"/>
        <v>7226</v>
      </c>
      <c r="I7227" s="30" t="str">
        <f>IF(G7227='Check Register'!$E$1,H7227,"")</f>
        <v/>
      </c>
      <c r="J7227" s="16" t="str">
        <f t="shared" si="338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7"/>
        <v>Apr 19</v>
      </c>
      <c r="H7228" s="27">
        <f t="shared" si="339"/>
        <v>7227</v>
      </c>
      <c r="I7228" s="30" t="str">
        <f>IF(G7228='Check Register'!$E$1,H7228,"")</f>
        <v/>
      </c>
      <c r="J7228" s="16" t="str">
        <f t="shared" si="338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7"/>
        <v>Apr 19</v>
      </c>
      <c r="H7229" s="27">
        <f t="shared" si="339"/>
        <v>7228</v>
      </c>
      <c r="I7229" s="30" t="str">
        <f>IF(G7229='Check Register'!$E$1,H7229,"")</f>
        <v/>
      </c>
      <c r="J7229" s="16" t="str">
        <f t="shared" si="338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7"/>
        <v>Apr 19</v>
      </c>
      <c r="H7230" s="27">
        <f t="shared" si="339"/>
        <v>7229</v>
      </c>
      <c r="I7230" s="30" t="str">
        <f>IF(G7230='Check Register'!$E$1,H7230,"")</f>
        <v/>
      </c>
      <c r="J7230" s="16" t="str">
        <f t="shared" si="338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7"/>
        <v>Apr 19</v>
      </c>
      <c r="H7231" s="27">
        <f t="shared" si="339"/>
        <v>7230</v>
      </c>
      <c r="I7231" s="30" t="str">
        <f>IF(G7231='Check Register'!$E$1,H7231,"")</f>
        <v/>
      </c>
      <c r="J7231" s="16" t="str">
        <f t="shared" si="338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7"/>
        <v>Apr 19</v>
      </c>
      <c r="H7232" s="27">
        <f t="shared" si="339"/>
        <v>7231</v>
      </c>
      <c r="I7232" s="30" t="str">
        <f>IF(G7232='Check Register'!$E$1,H7232,"")</f>
        <v/>
      </c>
      <c r="J7232" s="16" t="str">
        <f t="shared" si="338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7"/>
        <v>Apr 19</v>
      </c>
      <c r="H7233" s="27">
        <f t="shared" si="339"/>
        <v>7232</v>
      </c>
      <c r="I7233" s="30" t="str">
        <f>IF(G7233='Check Register'!$E$1,H7233,"")</f>
        <v/>
      </c>
      <c r="J7233" s="16" t="str">
        <f t="shared" si="338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40">VLOOKUP(C7234,W:Y,3,TRUE)</f>
        <v>Apr 19</v>
      </c>
      <c r="H7234" s="27">
        <f t="shared" si="339"/>
        <v>7233</v>
      </c>
      <c r="I7234" s="30" t="str">
        <f>IF(G7234='Check Register'!$E$1,H7234,"")</f>
        <v/>
      </c>
      <c r="J7234" s="16" t="str">
        <f t="shared" ref="J7234:J7297" si="341">IFERROR(SMALL($I$2:$I$100000,H7234),"")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40"/>
        <v>Apr 19</v>
      </c>
      <c r="H7235" s="27">
        <f t="shared" si="339"/>
        <v>7234</v>
      </c>
      <c r="I7235" s="30" t="str">
        <f>IF(G7235='Check Register'!$E$1,H7235,"")</f>
        <v/>
      </c>
      <c r="J7235" s="16" t="str">
        <f t="shared" si="341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40"/>
        <v>Apr 19</v>
      </c>
      <c r="H7236" s="27">
        <f t="shared" si="339"/>
        <v>7235</v>
      </c>
      <c r="I7236" s="30" t="str">
        <f>IF(G7236='Check Register'!$E$1,H7236,"")</f>
        <v/>
      </c>
      <c r="J7236" s="16" t="str">
        <f t="shared" si="341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40"/>
        <v>Apr 19</v>
      </c>
      <c r="H7237" s="27">
        <f t="shared" ref="H7237:H7300" si="342">1+H7236</f>
        <v>7236</v>
      </c>
      <c r="I7237" s="30" t="str">
        <f>IF(G7237='Check Register'!$E$1,H7237,"")</f>
        <v/>
      </c>
      <c r="J7237" s="16" t="str">
        <f t="shared" si="341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40"/>
        <v>Apr 19</v>
      </c>
      <c r="H7238" s="27">
        <f t="shared" si="342"/>
        <v>7237</v>
      </c>
      <c r="I7238" s="30" t="str">
        <f>IF(G7238='Check Register'!$E$1,H7238,"")</f>
        <v/>
      </c>
      <c r="J7238" s="16" t="str">
        <f t="shared" si="341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40"/>
        <v>Apr 19</v>
      </c>
      <c r="H7239" s="27">
        <f t="shared" si="342"/>
        <v>7238</v>
      </c>
      <c r="I7239" s="30" t="str">
        <f>IF(G7239='Check Register'!$E$1,H7239,"")</f>
        <v/>
      </c>
      <c r="J7239" s="16" t="str">
        <f t="shared" si="341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40"/>
        <v>Apr 19</v>
      </c>
      <c r="H7240" s="27">
        <f t="shared" si="342"/>
        <v>7239</v>
      </c>
      <c r="I7240" s="30" t="str">
        <f>IF(G7240='Check Register'!$E$1,H7240,"")</f>
        <v/>
      </c>
      <c r="J7240" s="16" t="str">
        <f t="shared" si="341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40"/>
        <v>Apr 19</v>
      </c>
      <c r="H7241" s="27">
        <f t="shared" si="342"/>
        <v>7240</v>
      </c>
      <c r="I7241" s="30" t="str">
        <f>IF(G7241='Check Register'!$E$1,H7241,"")</f>
        <v/>
      </c>
      <c r="J7241" s="16" t="str">
        <f t="shared" si="341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40"/>
        <v>Apr 19</v>
      </c>
      <c r="H7242" s="27">
        <f t="shared" si="342"/>
        <v>7241</v>
      </c>
      <c r="I7242" s="30" t="str">
        <f>IF(G7242='Check Register'!$E$1,H7242,"")</f>
        <v/>
      </c>
      <c r="J7242" s="16" t="str">
        <f t="shared" si="341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40"/>
        <v>Apr 19</v>
      </c>
      <c r="H7243" s="27">
        <f t="shared" si="342"/>
        <v>7242</v>
      </c>
      <c r="I7243" s="30" t="str">
        <f>IF(G7243='Check Register'!$E$1,H7243,"")</f>
        <v/>
      </c>
      <c r="J7243" s="16" t="str">
        <f t="shared" si="341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40"/>
        <v>Apr 19</v>
      </c>
      <c r="H7244" s="27">
        <f t="shared" si="342"/>
        <v>7243</v>
      </c>
      <c r="I7244" s="30" t="str">
        <f>IF(G7244='Check Register'!$E$1,H7244,"")</f>
        <v/>
      </c>
      <c r="J7244" s="16" t="str">
        <f t="shared" si="341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40"/>
        <v>Apr 19</v>
      </c>
      <c r="H7245" s="27">
        <f t="shared" si="342"/>
        <v>7244</v>
      </c>
      <c r="I7245" s="30" t="str">
        <f>IF(G7245='Check Register'!$E$1,H7245,"")</f>
        <v/>
      </c>
      <c r="J7245" s="16" t="str">
        <f t="shared" si="341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40"/>
        <v>Apr 19</v>
      </c>
      <c r="H7246" s="27">
        <f t="shared" si="342"/>
        <v>7245</v>
      </c>
      <c r="I7246" s="30" t="str">
        <f>IF(G7246='Check Register'!$E$1,H7246,"")</f>
        <v/>
      </c>
      <c r="J7246" s="16" t="str">
        <f t="shared" si="341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40"/>
        <v>May 19</v>
      </c>
      <c r="H7247" s="27">
        <f t="shared" si="342"/>
        <v>7246</v>
      </c>
      <c r="I7247" s="30" t="str">
        <f>IF(G7247='Check Register'!$E$1,H7247,"")</f>
        <v/>
      </c>
      <c r="J7247" s="16" t="str">
        <f t="shared" si="341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40"/>
        <v>May 19</v>
      </c>
      <c r="H7248" s="27">
        <f t="shared" si="342"/>
        <v>7247</v>
      </c>
      <c r="I7248" s="30" t="str">
        <f>IF(G7248='Check Register'!$E$1,H7248,"")</f>
        <v/>
      </c>
      <c r="J7248" s="16" t="str">
        <f t="shared" si="341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40"/>
        <v>May 19</v>
      </c>
      <c r="H7249" s="27">
        <f t="shared" si="342"/>
        <v>7248</v>
      </c>
      <c r="I7249" s="30" t="str">
        <f>IF(G7249='Check Register'!$E$1,H7249,"")</f>
        <v/>
      </c>
      <c r="J7249" s="16" t="str">
        <f t="shared" si="341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40"/>
        <v>May 19</v>
      </c>
      <c r="H7250" s="27">
        <f t="shared" si="342"/>
        <v>7249</v>
      </c>
      <c r="I7250" s="30" t="str">
        <f>IF(G7250='Check Register'!$E$1,H7250,"")</f>
        <v/>
      </c>
      <c r="J7250" s="16" t="str">
        <f t="shared" si="341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40"/>
        <v>May 19</v>
      </c>
      <c r="H7251" s="27">
        <f t="shared" si="342"/>
        <v>7250</v>
      </c>
      <c r="I7251" s="30" t="str">
        <f>IF(G7251='Check Register'!$E$1,H7251,"")</f>
        <v/>
      </c>
      <c r="J7251" s="16" t="str">
        <f t="shared" si="341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40"/>
        <v>May 19</v>
      </c>
      <c r="H7252" s="27">
        <f t="shared" si="342"/>
        <v>7251</v>
      </c>
      <c r="I7252" s="30" t="str">
        <f>IF(G7252='Check Register'!$E$1,H7252,"")</f>
        <v/>
      </c>
      <c r="J7252" s="16" t="str">
        <f t="shared" si="341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40"/>
        <v>May 19</v>
      </c>
      <c r="H7253" s="27">
        <f t="shared" si="342"/>
        <v>7252</v>
      </c>
      <c r="I7253" s="30" t="str">
        <f>IF(G7253='Check Register'!$E$1,H7253,"")</f>
        <v/>
      </c>
      <c r="J7253" s="16" t="str">
        <f t="shared" si="341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40"/>
        <v>May 19</v>
      </c>
      <c r="H7254" s="27">
        <f t="shared" si="342"/>
        <v>7253</v>
      </c>
      <c r="I7254" s="30" t="str">
        <f>IF(G7254='Check Register'!$E$1,H7254,"")</f>
        <v/>
      </c>
      <c r="J7254" s="16" t="str">
        <f t="shared" si="341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40"/>
        <v>May 19</v>
      </c>
      <c r="H7255" s="27">
        <f t="shared" si="342"/>
        <v>7254</v>
      </c>
      <c r="I7255" s="30" t="str">
        <f>IF(G7255='Check Register'!$E$1,H7255,"")</f>
        <v/>
      </c>
      <c r="J7255" s="16" t="str">
        <f t="shared" si="341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40"/>
        <v>May 19</v>
      </c>
      <c r="H7256" s="27">
        <f t="shared" si="342"/>
        <v>7255</v>
      </c>
      <c r="I7256" s="30" t="str">
        <f>IF(G7256='Check Register'!$E$1,H7256,"")</f>
        <v/>
      </c>
      <c r="J7256" s="16" t="str">
        <f t="shared" si="341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40"/>
        <v>May 19</v>
      </c>
      <c r="H7257" s="27">
        <f t="shared" si="342"/>
        <v>7256</v>
      </c>
      <c r="I7257" s="30" t="str">
        <f>IF(G7257='Check Register'!$E$1,H7257,"")</f>
        <v/>
      </c>
      <c r="J7257" s="16" t="str">
        <f t="shared" si="341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40"/>
        <v>May 19</v>
      </c>
      <c r="H7258" s="27">
        <f t="shared" si="342"/>
        <v>7257</v>
      </c>
      <c r="I7258" s="30" t="str">
        <f>IF(G7258='Check Register'!$E$1,H7258,"")</f>
        <v/>
      </c>
      <c r="J7258" s="16" t="str">
        <f t="shared" si="341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40"/>
        <v>May 19</v>
      </c>
      <c r="H7259" s="27">
        <f t="shared" si="342"/>
        <v>7258</v>
      </c>
      <c r="I7259" s="30" t="str">
        <f>IF(G7259='Check Register'!$E$1,H7259,"")</f>
        <v/>
      </c>
      <c r="J7259" s="16" t="str">
        <f t="shared" si="341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40"/>
        <v>May 19</v>
      </c>
      <c r="H7260" s="27">
        <f t="shared" si="342"/>
        <v>7259</v>
      </c>
      <c r="I7260" s="30" t="str">
        <f>IF(G7260='Check Register'!$E$1,H7260,"")</f>
        <v/>
      </c>
      <c r="J7260" s="16" t="str">
        <f t="shared" si="341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40"/>
        <v>May 19</v>
      </c>
      <c r="H7261" s="27">
        <f t="shared" si="342"/>
        <v>7260</v>
      </c>
      <c r="I7261" s="30" t="str">
        <f>IF(G7261='Check Register'!$E$1,H7261,"")</f>
        <v/>
      </c>
      <c r="J7261" s="16" t="str">
        <f t="shared" si="341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40"/>
        <v>May 19</v>
      </c>
      <c r="H7262" s="27">
        <f t="shared" si="342"/>
        <v>7261</v>
      </c>
      <c r="I7262" s="30" t="str">
        <f>IF(G7262='Check Register'!$E$1,H7262,"")</f>
        <v/>
      </c>
      <c r="J7262" s="16" t="str">
        <f t="shared" si="341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40"/>
        <v>May 19</v>
      </c>
      <c r="H7263" s="27">
        <f t="shared" si="342"/>
        <v>7262</v>
      </c>
      <c r="I7263" s="30" t="str">
        <f>IF(G7263='Check Register'!$E$1,H7263,"")</f>
        <v/>
      </c>
      <c r="J7263" s="16" t="str">
        <f t="shared" si="341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40"/>
        <v>May 19</v>
      </c>
      <c r="H7264" s="27">
        <f t="shared" si="342"/>
        <v>7263</v>
      </c>
      <c r="I7264" s="30" t="str">
        <f>IF(G7264='Check Register'!$E$1,H7264,"")</f>
        <v/>
      </c>
      <c r="J7264" s="16" t="str">
        <f t="shared" si="341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40"/>
        <v>May 19</v>
      </c>
      <c r="H7265" s="27">
        <f t="shared" si="342"/>
        <v>7264</v>
      </c>
      <c r="I7265" s="30" t="str">
        <f>IF(G7265='Check Register'!$E$1,H7265,"")</f>
        <v/>
      </c>
      <c r="J7265" s="16" t="str">
        <f t="shared" si="341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40"/>
        <v>May 19</v>
      </c>
      <c r="H7266" s="27">
        <f t="shared" si="342"/>
        <v>7265</v>
      </c>
      <c r="I7266" s="30" t="str">
        <f>IF(G7266='Check Register'!$E$1,H7266,"")</f>
        <v/>
      </c>
      <c r="J7266" s="16" t="str">
        <f t="shared" si="341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40"/>
        <v>May 19</v>
      </c>
      <c r="H7267" s="27">
        <f t="shared" si="342"/>
        <v>7266</v>
      </c>
      <c r="I7267" s="30" t="str">
        <f>IF(G7267='Check Register'!$E$1,H7267,"")</f>
        <v/>
      </c>
      <c r="J7267" s="16" t="str">
        <f t="shared" si="341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40"/>
        <v>May 19</v>
      </c>
      <c r="H7268" s="27">
        <f t="shared" si="342"/>
        <v>7267</v>
      </c>
      <c r="I7268" s="30" t="str">
        <f>IF(G7268='Check Register'!$E$1,H7268,"")</f>
        <v/>
      </c>
      <c r="J7268" s="16" t="str">
        <f t="shared" si="341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40"/>
        <v>May 19</v>
      </c>
      <c r="H7269" s="27">
        <f t="shared" si="342"/>
        <v>7268</v>
      </c>
      <c r="I7269" s="30" t="str">
        <f>IF(G7269='Check Register'!$E$1,H7269,"")</f>
        <v/>
      </c>
      <c r="J7269" s="16" t="str">
        <f t="shared" si="341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40"/>
        <v>May 19</v>
      </c>
      <c r="H7270" s="27">
        <f t="shared" si="342"/>
        <v>7269</v>
      </c>
      <c r="I7270" s="30" t="str">
        <f>IF(G7270='Check Register'!$E$1,H7270,"")</f>
        <v/>
      </c>
      <c r="J7270" s="16" t="str">
        <f t="shared" si="341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40"/>
        <v>May 19</v>
      </c>
      <c r="H7271" s="27">
        <f t="shared" si="342"/>
        <v>7270</v>
      </c>
      <c r="I7271" s="30" t="str">
        <f>IF(G7271='Check Register'!$E$1,H7271,"")</f>
        <v/>
      </c>
      <c r="J7271" s="16" t="str">
        <f t="shared" si="341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40"/>
        <v>May 19</v>
      </c>
      <c r="H7272" s="27">
        <f t="shared" si="342"/>
        <v>7271</v>
      </c>
      <c r="I7272" s="30" t="str">
        <f>IF(G7272='Check Register'!$E$1,H7272,"")</f>
        <v/>
      </c>
      <c r="J7272" s="16" t="str">
        <f t="shared" si="341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40"/>
        <v>May 19</v>
      </c>
      <c r="H7273" s="27">
        <f t="shared" si="342"/>
        <v>7272</v>
      </c>
      <c r="I7273" s="30" t="str">
        <f>IF(G7273='Check Register'!$E$1,H7273,"")</f>
        <v/>
      </c>
      <c r="J7273" s="16" t="str">
        <f t="shared" si="341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40"/>
        <v>May 19</v>
      </c>
      <c r="H7274" s="27">
        <f t="shared" si="342"/>
        <v>7273</v>
      </c>
      <c r="I7274" s="30" t="str">
        <f>IF(G7274='Check Register'!$E$1,H7274,"")</f>
        <v/>
      </c>
      <c r="J7274" s="16" t="str">
        <f t="shared" si="341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40"/>
        <v>May 19</v>
      </c>
      <c r="H7275" s="27">
        <f t="shared" si="342"/>
        <v>7274</v>
      </c>
      <c r="I7275" s="30" t="str">
        <f>IF(G7275='Check Register'!$E$1,H7275,"")</f>
        <v/>
      </c>
      <c r="J7275" s="16" t="str">
        <f t="shared" si="341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40"/>
        <v>May 19</v>
      </c>
      <c r="H7276" s="27">
        <f t="shared" si="342"/>
        <v>7275</v>
      </c>
      <c r="I7276" s="30" t="str">
        <f>IF(G7276='Check Register'!$E$1,H7276,"")</f>
        <v/>
      </c>
      <c r="J7276" s="16" t="str">
        <f t="shared" si="341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40"/>
        <v>May 19</v>
      </c>
      <c r="H7277" s="27">
        <f t="shared" si="342"/>
        <v>7276</v>
      </c>
      <c r="I7277" s="30" t="str">
        <f>IF(G7277='Check Register'!$E$1,H7277,"")</f>
        <v/>
      </c>
      <c r="J7277" s="16" t="str">
        <f t="shared" si="341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40"/>
        <v>May 19</v>
      </c>
      <c r="H7278" s="27">
        <f t="shared" si="342"/>
        <v>7277</v>
      </c>
      <c r="I7278" s="30" t="str">
        <f>IF(G7278='Check Register'!$E$1,H7278,"")</f>
        <v/>
      </c>
      <c r="J7278" s="16" t="str">
        <f t="shared" si="341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40"/>
        <v>May 19</v>
      </c>
      <c r="H7279" s="27">
        <f t="shared" si="342"/>
        <v>7278</v>
      </c>
      <c r="I7279" s="30" t="str">
        <f>IF(G7279='Check Register'!$E$1,H7279,"")</f>
        <v/>
      </c>
      <c r="J7279" s="16" t="str">
        <f t="shared" si="341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40"/>
        <v>May 19</v>
      </c>
      <c r="H7280" s="27">
        <f t="shared" si="342"/>
        <v>7279</v>
      </c>
      <c r="I7280" s="30" t="str">
        <f>IF(G7280='Check Register'!$E$1,H7280,"")</f>
        <v/>
      </c>
      <c r="J7280" s="16" t="str">
        <f t="shared" si="341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40"/>
        <v>May 19</v>
      </c>
      <c r="H7281" s="27">
        <f t="shared" si="342"/>
        <v>7280</v>
      </c>
      <c r="I7281" s="30" t="str">
        <f>IF(G7281='Check Register'!$E$1,H7281,"")</f>
        <v/>
      </c>
      <c r="J7281" s="16" t="str">
        <f t="shared" si="341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40"/>
        <v>May 19</v>
      </c>
      <c r="H7282" s="27">
        <f t="shared" si="342"/>
        <v>7281</v>
      </c>
      <c r="I7282" s="30" t="str">
        <f>IF(G7282='Check Register'!$E$1,H7282,"")</f>
        <v/>
      </c>
      <c r="J7282" s="16" t="str">
        <f t="shared" si="341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40"/>
        <v>May 19</v>
      </c>
      <c r="H7283" s="27">
        <f t="shared" si="342"/>
        <v>7282</v>
      </c>
      <c r="I7283" s="30" t="str">
        <f>IF(G7283='Check Register'!$E$1,H7283,"")</f>
        <v/>
      </c>
      <c r="J7283" s="16" t="str">
        <f t="shared" si="341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40"/>
        <v>May 19</v>
      </c>
      <c r="H7284" s="27">
        <f t="shared" si="342"/>
        <v>7283</v>
      </c>
      <c r="I7284" s="30" t="str">
        <f>IF(G7284='Check Register'!$E$1,H7284,"")</f>
        <v/>
      </c>
      <c r="J7284" s="16" t="str">
        <f t="shared" si="341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40"/>
        <v>May 19</v>
      </c>
      <c r="H7285" s="27">
        <f t="shared" si="342"/>
        <v>7284</v>
      </c>
      <c r="I7285" s="30" t="str">
        <f>IF(G7285='Check Register'!$E$1,H7285,"")</f>
        <v/>
      </c>
      <c r="J7285" s="16" t="str">
        <f t="shared" si="341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40"/>
        <v>May 19</v>
      </c>
      <c r="H7286" s="27">
        <f t="shared" si="342"/>
        <v>7285</v>
      </c>
      <c r="I7286" s="30" t="str">
        <f>IF(G7286='Check Register'!$E$1,H7286,"")</f>
        <v/>
      </c>
      <c r="J7286" s="16" t="str">
        <f t="shared" si="341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40"/>
        <v>May 19</v>
      </c>
      <c r="H7287" s="27">
        <f t="shared" si="342"/>
        <v>7286</v>
      </c>
      <c r="I7287" s="30" t="str">
        <f>IF(G7287='Check Register'!$E$1,H7287,"")</f>
        <v/>
      </c>
      <c r="J7287" s="16" t="str">
        <f t="shared" si="341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40"/>
        <v>May 19</v>
      </c>
      <c r="H7288" s="27">
        <f t="shared" si="342"/>
        <v>7287</v>
      </c>
      <c r="I7288" s="30" t="str">
        <f>IF(G7288='Check Register'!$E$1,H7288,"")</f>
        <v/>
      </c>
      <c r="J7288" s="16" t="str">
        <f t="shared" si="341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40"/>
        <v>May 19</v>
      </c>
      <c r="H7289" s="27">
        <f t="shared" si="342"/>
        <v>7288</v>
      </c>
      <c r="I7289" s="30" t="str">
        <f>IF(G7289='Check Register'!$E$1,H7289,"")</f>
        <v/>
      </c>
      <c r="J7289" s="16" t="str">
        <f t="shared" si="341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40"/>
        <v>May 19</v>
      </c>
      <c r="H7290" s="27">
        <f t="shared" si="342"/>
        <v>7289</v>
      </c>
      <c r="I7290" s="30" t="str">
        <f>IF(G7290='Check Register'!$E$1,H7290,"")</f>
        <v/>
      </c>
      <c r="J7290" s="16" t="str">
        <f t="shared" si="341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40"/>
        <v>May 19</v>
      </c>
      <c r="H7291" s="27">
        <f t="shared" si="342"/>
        <v>7290</v>
      </c>
      <c r="I7291" s="30" t="str">
        <f>IF(G7291='Check Register'!$E$1,H7291,"")</f>
        <v/>
      </c>
      <c r="J7291" s="16" t="str">
        <f t="shared" si="341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40"/>
        <v>May 19</v>
      </c>
      <c r="H7292" s="27">
        <f t="shared" si="342"/>
        <v>7291</v>
      </c>
      <c r="I7292" s="30" t="str">
        <f>IF(G7292='Check Register'!$E$1,H7292,"")</f>
        <v/>
      </c>
      <c r="J7292" s="16" t="str">
        <f t="shared" si="341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40"/>
        <v>May 19</v>
      </c>
      <c r="H7293" s="27">
        <f t="shared" si="342"/>
        <v>7292</v>
      </c>
      <c r="I7293" s="30" t="str">
        <f>IF(G7293='Check Register'!$E$1,H7293,"")</f>
        <v/>
      </c>
      <c r="J7293" s="16" t="str">
        <f t="shared" si="341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40"/>
        <v>May 19</v>
      </c>
      <c r="H7294" s="27">
        <f t="shared" si="342"/>
        <v>7293</v>
      </c>
      <c r="I7294" s="30" t="str">
        <f>IF(G7294='Check Register'!$E$1,H7294,"")</f>
        <v/>
      </c>
      <c r="J7294" s="16" t="str">
        <f t="shared" si="341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40"/>
        <v>May 19</v>
      </c>
      <c r="H7295" s="27">
        <f t="shared" si="342"/>
        <v>7294</v>
      </c>
      <c r="I7295" s="30" t="str">
        <f>IF(G7295='Check Register'!$E$1,H7295,"")</f>
        <v/>
      </c>
      <c r="J7295" s="16" t="str">
        <f t="shared" si="341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40"/>
        <v>May 19</v>
      </c>
      <c r="H7296" s="27">
        <f t="shared" si="342"/>
        <v>7295</v>
      </c>
      <c r="I7296" s="30" t="str">
        <f>IF(G7296='Check Register'!$E$1,H7296,"")</f>
        <v/>
      </c>
      <c r="J7296" s="16" t="str">
        <f t="shared" si="341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40"/>
        <v>May 19</v>
      </c>
      <c r="H7297" s="27">
        <f t="shared" si="342"/>
        <v>7296</v>
      </c>
      <c r="I7297" s="30" t="str">
        <f>IF(G7297='Check Register'!$E$1,H7297,"")</f>
        <v/>
      </c>
      <c r="J7297" s="16" t="str">
        <f t="shared" si="341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3">VLOOKUP(C7298,W:Y,3,TRUE)</f>
        <v>May 19</v>
      </c>
      <c r="H7298" s="27">
        <f t="shared" si="342"/>
        <v>7297</v>
      </c>
      <c r="I7298" s="30" t="str">
        <f>IF(G7298='Check Register'!$E$1,H7298,"")</f>
        <v/>
      </c>
      <c r="J7298" s="16" t="str">
        <f t="shared" ref="J7298:J7361" si="344">IFERROR(SMALL($I$2:$I$100000,H7298),"")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3"/>
        <v>May 19</v>
      </c>
      <c r="H7299" s="27">
        <f t="shared" si="342"/>
        <v>7298</v>
      </c>
      <c r="I7299" s="30" t="str">
        <f>IF(G7299='Check Register'!$E$1,H7299,"")</f>
        <v/>
      </c>
      <c r="J7299" s="16" t="str">
        <f t="shared" si="344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3"/>
        <v>May 19</v>
      </c>
      <c r="H7300" s="27">
        <f t="shared" si="342"/>
        <v>7299</v>
      </c>
      <c r="I7300" s="30" t="str">
        <f>IF(G7300='Check Register'!$E$1,H7300,"")</f>
        <v/>
      </c>
      <c r="J7300" s="16" t="str">
        <f t="shared" si="344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3"/>
        <v>May 19</v>
      </c>
      <c r="H7301" s="27">
        <f t="shared" ref="H7301:H7364" si="345">1+H7300</f>
        <v>7300</v>
      </c>
      <c r="I7301" s="30" t="str">
        <f>IF(G7301='Check Register'!$E$1,H7301,"")</f>
        <v/>
      </c>
      <c r="J7301" s="16" t="str">
        <f t="shared" si="344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3"/>
        <v>May 19</v>
      </c>
      <c r="H7302" s="27">
        <f t="shared" si="345"/>
        <v>7301</v>
      </c>
      <c r="I7302" s="30" t="str">
        <f>IF(G7302='Check Register'!$E$1,H7302,"")</f>
        <v/>
      </c>
      <c r="J7302" s="16" t="str">
        <f t="shared" si="344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3"/>
        <v>May 19</v>
      </c>
      <c r="H7303" s="27">
        <f t="shared" si="345"/>
        <v>7302</v>
      </c>
      <c r="I7303" s="30" t="str">
        <f>IF(G7303='Check Register'!$E$1,H7303,"")</f>
        <v/>
      </c>
      <c r="J7303" s="16" t="str">
        <f t="shared" si="344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3"/>
        <v>May 19</v>
      </c>
      <c r="H7304" s="27">
        <f t="shared" si="345"/>
        <v>7303</v>
      </c>
      <c r="I7304" s="30" t="str">
        <f>IF(G7304='Check Register'!$E$1,H7304,"")</f>
        <v/>
      </c>
      <c r="J7304" s="16" t="str">
        <f t="shared" si="344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3"/>
        <v>May 19</v>
      </c>
      <c r="H7305" s="27">
        <f t="shared" si="345"/>
        <v>7304</v>
      </c>
      <c r="I7305" s="30" t="str">
        <f>IF(G7305='Check Register'!$E$1,H7305,"")</f>
        <v/>
      </c>
      <c r="J7305" s="16" t="str">
        <f t="shared" si="344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3"/>
        <v>May 19</v>
      </c>
      <c r="H7306" s="27">
        <f t="shared" si="345"/>
        <v>7305</v>
      </c>
      <c r="I7306" s="30" t="str">
        <f>IF(G7306='Check Register'!$E$1,H7306,"")</f>
        <v/>
      </c>
      <c r="J7306" s="16" t="str">
        <f t="shared" si="344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3"/>
        <v>May 19</v>
      </c>
      <c r="H7307" s="27">
        <f t="shared" si="345"/>
        <v>7306</v>
      </c>
      <c r="I7307" s="30" t="str">
        <f>IF(G7307='Check Register'!$E$1,H7307,"")</f>
        <v/>
      </c>
      <c r="J7307" s="16" t="str">
        <f t="shared" si="344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3"/>
        <v>May 19</v>
      </c>
      <c r="H7308" s="27">
        <f t="shared" si="345"/>
        <v>7307</v>
      </c>
      <c r="I7308" s="30" t="str">
        <f>IF(G7308='Check Register'!$E$1,H7308,"")</f>
        <v/>
      </c>
      <c r="J7308" s="16" t="str">
        <f t="shared" si="344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3"/>
        <v>May 19</v>
      </c>
      <c r="H7309" s="27">
        <f t="shared" si="345"/>
        <v>7308</v>
      </c>
      <c r="I7309" s="30" t="str">
        <f>IF(G7309='Check Register'!$E$1,H7309,"")</f>
        <v/>
      </c>
      <c r="J7309" s="16" t="str">
        <f t="shared" si="344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3"/>
        <v>May 19</v>
      </c>
      <c r="H7310" s="27">
        <f t="shared" si="345"/>
        <v>7309</v>
      </c>
      <c r="I7310" s="30" t="str">
        <f>IF(G7310='Check Register'!$E$1,H7310,"")</f>
        <v/>
      </c>
      <c r="J7310" s="16" t="str">
        <f t="shared" si="344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3"/>
        <v>May 19</v>
      </c>
      <c r="H7311" s="27">
        <f t="shared" si="345"/>
        <v>7310</v>
      </c>
      <c r="I7311" s="30" t="str">
        <f>IF(G7311='Check Register'!$E$1,H7311,"")</f>
        <v/>
      </c>
      <c r="J7311" s="16" t="str">
        <f t="shared" si="344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3"/>
        <v>May 19</v>
      </c>
      <c r="H7312" s="27">
        <f t="shared" si="345"/>
        <v>7311</v>
      </c>
      <c r="I7312" s="30" t="str">
        <f>IF(G7312='Check Register'!$E$1,H7312,"")</f>
        <v/>
      </c>
      <c r="J7312" s="16" t="str">
        <f t="shared" si="344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3"/>
        <v>May 19</v>
      </c>
      <c r="H7313" s="27">
        <f t="shared" si="345"/>
        <v>7312</v>
      </c>
      <c r="I7313" s="30" t="str">
        <f>IF(G7313='Check Register'!$E$1,H7313,"")</f>
        <v/>
      </c>
      <c r="J7313" s="16" t="str">
        <f t="shared" si="344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3"/>
        <v>May 19</v>
      </c>
      <c r="H7314" s="27">
        <f t="shared" si="345"/>
        <v>7313</v>
      </c>
      <c r="I7314" s="30" t="str">
        <f>IF(G7314='Check Register'!$E$1,H7314,"")</f>
        <v/>
      </c>
      <c r="J7314" s="16" t="str">
        <f t="shared" si="344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3"/>
        <v>May 19</v>
      </c>
      <c r="H7315" s="27">
        <f t="shared" si="345"/>
        <v>7314</v>
      </c>
      <c r="I7315" s="30" t="str">
        <f>IF(G7315='Check Register'!$E$1,H7315,"")</f>
        <v/>
      </c>
      <c r="J7315" s="16" t="str">
        <f t="shared" si="344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3"/>
        <v>May 19</v>
      </c>
      <c r="H7316" s="27">
        <f t="shared" si="345"/>
        <v>7315</v>
      </c>
      <c r="I7316" s="30" t="str">
        <f>IF(G7316='Check Register'!$E$1,H7316,"")</f>
        <v/>
      </c>
      <c r="J7316" s="16" t="str">
        <f t="shared" si="344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3"/>
        <v>May 19</v>
      </c>
      <c r="H7317" s="27">
        <f t="shared" si="345"/>
        <v>7316</v>
      </c>
      <c r="I7317" s="30" t="str">
        <f>IF(G7317='Check Register'!$E$1,H7317,"")</f>
        <v/>
      </c>
      <c r="J7317" s="16" t="str">
        <f t="shared" si="344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3"/>
        <v>May 19</v>
      </c>
      <c r="H7318" s="27">
        <f t="shared" si="345"/>
        <v>7317</v>
      </c>
      <c r="I7318" s="30" t="str">
        <f>IF(G7318='Check Register'!$E$1,H7318,"")</f>
        <v/>
      </c>
      <c r="J7318" s="16" t="str">
        <f t="shared" si="344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3"/>
        <v>May 19</v>
      </c>
      <c r="H7319" s="27">
        <f t="shared" si="345"/>
        <v>7318</v>
      </c>
      <c r="I7319" s="30" t="str">
        <f>IF(G7319='Check Register'!$E$1,H7319,"")</f>
        <v/>
      </c>
      <c r="J7319" s="16" t="str">
        <f t="shared" si="344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3"/>
        <v>May 19</v>
      </c>
      <c r="H7320" s="27">
        <f t="shared" si="345"/>
        <v>7319</v>
      </c>
      <c r="I7320" s="30" t="str">
        <f>IF(G7320='Check Register'!$E$1,H7320,"")</f>
        <v/>
      </c>
      <c r="J7320" s="16" t="str">
        <f t="shared" si="344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3"/>
        <v>May 19</v>
      </c>
      <c r="H7321" s="27">
        <f t="shared" si="345"/>
        <v>7320</v>
      </c>
      <c r="I7321" s="30" t="str">
        <f>IF(G7321='Check Register'!$E$1,H7321,"")</f>
        <v/>
      </c>
      <c r="J7321" s="16" t="str">
        <f t="shared" si="344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3"/>
        <v>May 19</v>
      </c>
      <c r="H7322" s="27">
        <f t="shared" si="345"/>
        <v>7321</v>
      </c>
      <c r="I7322" s="30" t="str">
        <f>IF(G7322='Check Register'!$E$1,H7322,"")</f>
        <v/>
      </c>
      <c r="J7322" s="16" t="str">
        <f t="shared" si="344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3"/>
        <v>May 19</v>
      </c>
      <c r="H7323" s="27">
        <f t="shared" si="345"/>
        <v>7322</v>
      </c>
      <c r="I7323" s="30" t="str">
        <f>IF(G7323='Check Register'!$E$1,H7323,"")</f>
        <v/>
      </c>
      <c r="J7323" s="16" t="str">
        <f t="shared" si="344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3"/>
        <v>May 19</v>
      </c>
      <c r="H7324" s="27">
        <f t="shared" si="345"/>
        <v>7323</v>
      </c>
      <c r="I7324" s="30" t="str">
        <f>IF(G7324='Check Register'!$E$1,H7324,"")</f>
        <v/>
      </c>
      <c r="J7324" s="16" t="str">
        <f t="shared" si="344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3"/>
        <v>May 19</v>
      </c>
      <c r="H7325" s="27">
        <f t="shared" si="345"/>
        <v>7324</v>
      </c>
      <c r="I7325" s="30" t="str">
        <f>IF(G7325='Check Register'!$E$1,H7325,"")</f>
        <v/>
      </c>
      <c r="J7325" s="16" t="str">
        <f t="shared" si="344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3"/>
        <v>May 19</v>
      </c>
      <c r="H7326" s="27">
        <f t="shared" si="345"/>
        <v>7325</v>
      </c>
      <c r="I7326" s="30" t="str">
        <f>IF(G7326='Check Register'!$E$1,H7326,"")</f>
        <v/>
      </c>
      <c r="J7326" s="16" t="str">
        <f t="shared" si="344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3"/>
        <v>May 19</v>
      </c>
      <c r="H7327" s="27">
        <f t="shared" si="345"/>
        <v>7326</v>
      </c>
      <c r="I7327" s="30" t="str">
        <f>IF(G7327='Check Register'!$E$1,H7327,"")</f>
        <v/>
      </c>
      <c r="J7327" s="16" t="str">
        <f t="shared" si="344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3"/>
        <v>May 19</v>
      </c>
      <c r="H7328" s="27">
        <f t="shared" si="345"/>
        <v>7327</v>
      </c>
      <c r="I7328" s="30" t="str">
        <f>IF(G7328='Check Register'!$E$1,H7328,"")</f>
        <v/>
      </c>
      <c r="J7328" s="16" t="str">
        <f t="shared" si="344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3"/>
        <v>May 19</v>
      </c>
      <c r="H7329" s="27">
        <f t="shared" si="345"/>
        <v>7328</v>
      </c>
      <c r="I7329" s="30" t="str">
        <f>IF(G7329='Check Register'!$E$1,H7329,"")</f>
        <v/>
      </c>
      <c r="J7329" s="16" t="str">
        <f t="shared" si="344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3"/>
        <v>May 19</v>
      </c>
      <c r="H7330" s="27">
        <f t="shared" si="345"/>
        <v>7329</v>
      </c>
      <c r="I7330" s="30" t="str">
        <f>IF(G7330='Check Register'!$E$1,H7330,"")</f>
        <v/>
      </c>
      <c r="J7330" s="16" t="str">
        <f t="shared" si="344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3"/>
        <v>May 19</v>
      </c>
      <c r="H7331" s="27">
        <f t="shared" si="345"/>
        <v>7330</v>
      </c>
      <c r="I7331" s="30" t="str">
        <f>IF(G7331='Check Register'!$E$1,H7331,"")</f>
        <v/>
      </c>
      <c r="J7331" s="16" t="str">
        <f t="shared" si="344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3"/>
        <v>May 19</v>
      </c>
      <c r="H7332" s="27">
        <f t="shared" si="345"/>
        <v>7331</v>
      </c>
      <c r="I7332" s="30" t="str">
        <f>IF(G7332='Check Register'!$E$1,H7332,"")</f>
        <v/>
      </c>
      <c r="J7332" s="16" t="str">
        <f t="shared" si="344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3"/>
        <v>May 19</v>
      </c>
      <c r="H7333" s="27">
        <f t="shared" si="345"/>
        <v>7332</v>
      </c>
      <c r="I7333" s="30" t="str">
        <f>IF(G7333='Check Register'!$E$1,H7333,"")</f>
        <v/>
      </c>
      <c r="J7333" s="16" t="str">
        <f t="shared" si="344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3"/>
        <v>May 19</v>
      </c>
      <c r="H7334" s="27">
        <f t="shared" si="345"/>
        <v>7333</v>
      </c>
      <c r="I7334" s="30" t="str">
        <f>IF(G7334='Check Register'!$E$1,H7334,"")</f>
        <v/>
      </c>
      <c r="J7334" s="16" t="str">
        <f t="shared" si="344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3"/>
        <v>May 19</v>
      </c>
      <c r="H7335" s="27">
        <f t="shared" si="345"/>
        <v>7334</v>
      </c>
      <c r="I7335" s="30" t="str">
        <f>IF(G7335='Check Register'!$E$1,H7335,"")</f>
        <v/>
      </c>
      <c r="J7335" s="16" t="str">
        <f t="shared" si="344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3"/>
        <v>May 19</v>
      </c>
      <c r="H7336" s="27">
        <f t="shared" si="345"/>
        <v>7335</v>
      </c>
      <c r="I7336" s="30" t="str">
        <f>IF(G7336='Check Register'!$E$1,H7336,"")</f>
        <v/>
      </c>
      <c r="J7336" s="16" t="str">
        <f t="shared" si="344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3"/>
        <v>May 19</v>
      </c>
      <c r="H7337" s="27">
        <f t="shared" si="345"/>
        <v>7336</v>
      </c>
      <c r="I7337" s="30" t="str">
        <f>IF(G7337='Check Register'!$E$1,H7337,"")</f>
        <v/>
      </c>
      <c r="J7337" s="16" t="str">
        <f t="shared" si="344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3"/>
        <v>May 19</v>
      </c>
      <c r="H7338" s="27">
        <f t="shared" si="345"/>
        <v>7337</v>
      </c>
      <c r="I7338" s="30" t="str">
        <f>IF(G7338='Check Register'!$E$1,H7338,"")</f>
        <v/>
      </c>
      <c r="J7338" s="16" t="str">
        <f t="shared" si="344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3"/>
        <v>May 19</v>
      </c>
      <c r="H7339" s="27">
        <f t="shared" si="345"/>
        <v>7338</v>
      </c>
      <c r="I7339" s="30" t="str">
        <f>IF(G7339='Check Register'!$E$1,H7339,"")</f>
        <v/>
      </c>
      <c r="J7339" s="16" t="str">
        <f t="shared" si="344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3"/>
        <v>May 19</v>
      </c>
      <c r="H7340" s="27">
        <f t="shared" si="345"/>
        <v>7339</v>
      </c>
      <c r="I7340" s="30" t="str">
        <f>IF(G7340='Check Register'!$E$1,H7340,"")</f>
        <v/>
      </c>
      <c r="J7340" s="16" t="str">
        <f t="shared" si="344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3"/>
        <v>May 19</v>
      </c>
      <c r="H7341" s="27">
        <f t="shared" si="345"/>
        <v>7340</v>
      </c>
      <c r="I7341" s="30" t="str">
        <f>IF(G7341='Check Register'!$E$1,H7341,"")</f>
        <v/>
      </c>
      <c r="J7341" s="16" t="str">
        <f t="shared" si="344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3"/>
        <v>May 19</v>
      </c>
      <c r="H7342" s="27">
        <f t="shared" si="345"/>
        <v>7341</v>
      </c>
      <c r="I7342" s="30" t="str">
        <f>IF(G7342='Check Register'!$E$1,H7342,"")</f>
        <v/>
      </c>
      <c r="J7342" s="16" t="str">
        <f t="shared" si="344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3"/>
        <v>May 19</v>
      </c>
      <c r="H7343" s="27">
        <f t="shared" si="345"/>
        <v>7342</v>
      </c>
      <c r="I7343" s="30" t="str">
        <f>IF(G7343='Check Register'!$E$1,H7343,"")</f>
        <v/>
      </c>
      <c r="J7343" s="16" t="str">
        <f t="shared" si="344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3"/>
        <v>May 19</v>
      </c>
      <c r="H7344" s="27">
        <f t="shared" si="345"/>
        <v>7343</v>
      </c>
      <c r="I7344" s="30" t="str">
        <f>IF(G7344='Check Register'!$E$1,H7344,"")</f>
        <v/>
      </c>
      <c r="J7344" s="16" t="str">
        <f t="shared" si="344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3"/>
        <v>May 19</v>
      </c>
      <c r="H7345" s="27">
        <f t="shared" si="345"/>
        <v>7344</v>
      </c>
      <c r="I7345" s="30" t="str">
        <f>IF(G7345='Check Register'!$E$1,H7345,"")</f>
        <v/>
      </c>
      <c r="J7345" s="16" t="str">
        <f t="shared" si="344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3"/>
        <v>May 19</v>
      </c>
      <c r="H7346" s="27">
        <f t="shared" si="345"/>
        <v>7345</v>
      </c>
      <c r="I7346" s="30" t="str">
        <f>IF(G7346='Check Register'!$E$1,H7346,"")</f>
        <v/>
      </c>
      <c r="J7346" s="16" t="str">
        <f t="shared" si="344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3"/>
        <v>May 19</v>
      </c>
      <c r="H7347" s="27">
        <f t="shared" si="345"/>
        <v>7346</v>
      </c>
      <c r="I7347" s="30" t="str">
        <f>IF(G7347='Check Register'!$E$1,H7347,"")</f>
        <v/>
      </c>
      <c r="J7347" s="16" t="str">
        <f t="shared" si="344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3"/>
        <v>May 19</v>
      </c>
      <c r="H7348" s="27">
        <f t="shared" si="345"/>
        <v>7347</v>
      </c>
      <c r="I7348" s="30" t="str">
        <f>IF(G7348='Check Register'!$E$1,H7348,"")</f>
        <v/>
      </c>
      <c r="J7348" s="16" t="str">
        <f t="shared" si="344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3"/>
        <v>May 19</v>
      </c>
      <c r="H7349" s="27">
        <f t="shared" si="345"/>
        <v>7348</v>
      </c>
      <c r="I7349" s="30" t="str">
        <f>IF(G7349='Check Register'!$E$1,H7349,"")</f>
        <v/>
      </c>
      <c r="J7349" s="16" t="str">
        <f t="shared" si="344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3"/>
        <v>May 19</v>
      </c>
      <c r="H7350" s="27">
        <f t="shared" si="345"/>
        <v>7349</v>
      </c>
      <c r="I7350" s="30" t="str">
        <f>IF(G7350='Check Register'!$E$1,H7350,"")</f>
        <v/>
      </c>
      <c r="J7350" s="16" t="str">
        <f t="shared" si="344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3"/>
        <v>May 19</v>
      </c>
      <c r="H7351" s="27">
        <f t="shared" si="345"/>
        <v>7350</v>
      </c>
      <c r="I7351" s="30" t="str">
        <f>IF(G7351='Check Register'!$E$1,H7351,"")</f>
        <v/>
      </c>
      <c r="J7351" s="16" t="str">
        <f t="shared" si="344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3"/>
        <v>May 19</v>
      </c>
      <c r="H7352" s="27">
        <f t="shared" si="345"/>
        <v>7351</v>
      </c>
      <c r="I7352" s="30" t="str">
        <f>IF(G7352='Check Register'!$E$1,H7352,"")</f>
        <v/>
      </c>
      <c r="J7352" s="16" t="str">
        <f t="shared" si="344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3"/>
        <v>May 19</v>
      </c>
      <c r="H7353" s="27">
        <f t="shared" si="345"/>
        <v>7352</v>
      </c>
      <c r="I7353" s="30" t="str">
        <f>IF(G7353='Check Register'!$E$1,H7353,"")</f>
        <v/>
      </c>
      <c r="J7353" s="16" t="str">
        <f t="shared" si="344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3"/>
        <v>May 19</v>
      </c>
      <c r="H7354" s="27">
        <f t="shared" si="345"/>
        <v>7353</v>
      </c>
      <c r="I7354" s="30" t="str">
        <f>IF(G7354='Check Register'!$E$1,H7354,"")</f>
        <v/>
      </c>
      <c r="J7354" s="16" t="str">
        <f t="shared" si="344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3"/>
        <v>May 19</v>
      </c>
      <c r="H7355" s="27">
        <f t="shared" si="345"/>
        <v>7354</v>
      </c>
      <c r="I7355" s="30" t="str">
        <f>IF(G7355='Check Register'!$E$1,H7355,"")</f>
        <v/>
      </c>
      <c r="J7355" s="16" t="str">
        <f t="shared" si="344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3"/>
        <v>May 19</v>
      </c>
      <c r="H7356" s="27">
        <f t="shared" si="345"/>
        <v>7355</v>
      </c>
      <c r="I7356" s="30" t="str">
        <f>IF(G7356='Check Register'!$E$1,H7356,"")</f>
        <v/>
      </c>
      <c r="J7356" s="16" t="str">
        <f t="shared" si="344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3"/>
        <v>May 19</v>
      </c>
      <c r="H7357" s="27">
        <f t="shared" si="345"/>
        <v>7356</v>
      </c>
      <c r="I7357" s="30" t="str">
        <f>IF(G7357='Check Register'!$E$1,H7357,"")</f>
        <v/>
      </c>
      <c r="J7357" s="16" t="str">
        <f t="shared" si="344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3"/>
        <v>May 19</v>
      </c>
      <c r="H7358" s="27">
        <f t="shared" si="345"/>
        <v>7357</v>
      </c>
      <c r="I7358" s="30" t="str">
        <f>IF(G7358='Check Register'!$E$1,H7358,"")</f>
        <v/>
      </c>
      <c r="J7358" s="16" t="str">
        <f t="shared" si="344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3"/>
        <v>May 19</v>
      </c>
      <c r="H7359" s="27">
        <f t="shared" si="345"/>
        <v>7358</v>
      </c>
      <c r="I7359" s="30" t="str">
        <f>IF(G7359='Check Register'!$E$1,H7359,"")</f>
        <v/>
      </c>
      <c r="J7359" s="16" t="str">
        <f t="shared" si="344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3"/>
        <v>May 19</v>
      </c>
      <c r="H7360" s="27">
        <f t="shared" si="345"/>
        <v>7359</v>
      </c>
      <c r="I7360" s="30" t="str">
        <f>IF(G7360='Check Register'!$E$1,H7360,"")</f>
        <v/>
      </c>
      <c r="J7360" s="16" t="str">
        <f t="shared" si="344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3"/>
        <v>May 19</v>
      </c>
      <c r="H7361" s="27">
        <f t="shared" si="345"/>
        <v>7360</v>
      </c>
      <c r="I7361" s="30" t="str">
        <f>IF(G7361='Check Register'!$E$1,H7361,"")</f>
        <v/>
      </c>
      <c r="J7361" s="16" t="str">
        <f t="shared" si="344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6">VLOOKUP(C7362,W:Y,3,TRUE)</f>
        <v>May 19</v>
      </c>
      <c r="H7362" s="27">
        <f t="shared" si="345"/>
        <v>7361</v>
      </c>
      <c r="I7362" s="30" t="str">
        <f>IF(G7362='Check Register'!$E$1,H7362,"")</f>
        <v/>
      </c>
      <c r="J7362" s="16" t="str">
        <f t="shared" ref="J7362:J7425" si="347">IFERROR(SMALL($I$2:$I$100000,H7362),"")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6"/>
        <v>May 19</v>
      </c>
      <c r="H7363" s="27">
        <f t="shared" si="345"/>
        <v>7362</v>
      </c>
      <c r="I7363" s="30" t="str">
        <f>IF(G7363='Check Register'!$E$1,H7363,"")</f>
        <v/>
      </c>
      <c r="J7363" s="16" t="str">
        <f t="shared" si="347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6"/>
        <v>May 19</v>
      </c>
      <c r="H7364" s="27">
        <f t="shared" si="345"/>
        <v>7363</v>
      </c>
      <c r="I7364" s="30" t="str">
        <f>IF(G7364='Check Register'!$E$1,H7364,"")</f>
        <v/>
      </c>
      <c r="J7364" s="16" t="str">
        <f t="shared" si="347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6"/>
        <v>May 19</v>
      </c>
      <c r="H7365" s="27">
        <f t="shared" ref="H7365:H7428" si="348">1+H7364</f>
        <v>7364</v>
      </c>
      <c r="I7365" s="30" t="str">
        <f>IF(G7365='Check Register'!$E$1,H7365,"")</f>
        <v/>
      </c>
      <c r="J7365" s="16" t="str">
        <f t="shared" si="347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6"/>
        <v>May 19</v>
      </c>
      <c r="H7366" s="27">
        <f t="shared" si="348"/>
        <v>7365</v>
      </c>
      <c r="I7366" s="30" t="str">
        <f>IF(G7366='Check Register'!$E$1,H7366,"")</f>
        <v/>
      </c>
      <c r="J7366" s="16" t="str">
        <f t="shared" si="347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6"/>
        <v>May 19</v>
      </c>
      <c r="H7367" s="27">
        <f t="shared" si="348"/>
        <v>7366</v>
      </c>
      <c r="I7367" s="30" t="str">
        <f>IF(G7367='Check Register'!$E$1,H7367,"")</f>
        <v/>
      </c>
      <c r="J7367" s="16" t="str">
        <f t="shared" si="347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6"/>
        <v>May 19</v>
      </c>
      <c r="H7368" s="27">
        <f t="shared" si="348"/>
        <v>7367</v>
      </c>
      <c r="I7368" s="30" t="str">
        <f>IF(G7368='Check Register'!$E$1,H7368,"")</f>
        <v/>
      </c>
      <c r="J7368" s="16" t="str">
        <f t="shared" si="347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6"/>
        <v>May 19</v>
      </c>
      <c r="H7369" s="27">
        <f t="shared" si="348"/>
        <v>7368</v>
      </c>
      <c r="I7369" s="30" t="str">
        <f>IF(G7369='Check Register'!$E$1,H7369,"")</f>
        <v/>
      </c>
      <c r="J7369" s="16" t="str">
        <f t="shared" si="347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6"/>
        <v>May 19</v>
      </c>
      <c r="H7370" s="27">
        <f t="shared" si="348"/>
        <v>7369</v>
      </c>
      <c r="I7370" s="30" t="str">
        <f>IF(G7370='Check Register'!$E$1,H7370,"")</f>
        <v/>
      </c>
      <c r="J7370" s="16" t="str">
        <f t="shared" si="347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6"/>
        <v>May 19</v>
      </c>
      <c r="H7371" s="27">
        <f t="shared" si="348"/>
        <v>7370</v>
      </c>
      <c r="I7371" s="30" t="str">
        <f>IF(G7371='Check Register'!$E$1,H7371,"")</f>
        <v/>
      </c>
      <c r="J7371" s="16" t="str">
        <f t="shared" si="347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6"/>
        <v>May 19</v>
      </c>
      <c r="H7372" s="27">
        <f t="shared" si="348"/>
        <v>7371</v>
      </c>
      <c r="I7372" s="30" t="str">
        <f>IF(G7372='Check Register'!$E$1,H7372,"")</f>
        <v/>
      </c>
      <c r="J7372" s="16" t="str">
        <f t="shared" si="347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6"/>
        <v>May 19</v>
      </c>
      <c r="H7373" s="27">
        <f t="shared" si="348"/>
        <v>7372</v>
      </c>
      <c r="I7373" s="30" t="str">
        <f>IF(G7373='Check Register'!$E$1,H7373,"")</f>
        <v/>
      </c>
      <c r="J7373" s="16" t="str">
        <f t="shared" si="347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6"/>
        <v>May 19</v>
      </c>
      <c r="H7374" s="27">
        <f t="shared" si="348"/>
        <v>7373</v>
      </c>
      <c r="I7374" s="30" t="str">
        <f>IF(G7374='Check Register'!$E$1,H7374,"")</f>
        <v/>
      </c>
      <c r="J7374" s="16" t="str">
        <f t="shared" si="347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6"/>
        <v>May 19</v>
      </c>
      <c r="H7375" s="27">
        <f t="shared" si="348"/>
        <v>7374</v>
      </c>
      <c r="I7375" s="30" t="str">
        <f>IF(G7375='Check Register'!$E$1,H7375,"")</f>
        <v/>
      </c>
      <c r="J7375" s="16" t="str">
        <f t="shared" si="347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6"/>
        <v>May 19</v>
      </c>
      <c r="H7376" s="27">
        <f t="shared" si="348"/>
        <v>7375</v>
      </c>
      <c r="I7376" s="30" t="str">
        <f>IF(G7376='Check Register'!$E$1,H7376,"")</f>
        <v/>
      </c>
      <c r="J7376" s="16" t="str">
        <f t="shared" si="347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6"/>
        <v>May 19</v>
      </c>
      <c r="H7377" s="27">
        <f t="shared" si="348"/>
        <v>7376</v>
      </c>
      <c r="I7377" s="30" t="str">
        <f>IF(G7377='Check Register'!$E$1,H7377,"")</f>
        <v/>
      </c>
      <c r="J7377" s="16" t="str">
        <f t="shared" si="347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6"/>
        <v>May 19</v>
      </c>
      <c r="H7378" s="27">
        <f t="shared" si="348"/>
        <v>7377</v>
      </c>
      <c r="I7378" s="30" t="str">
        <f>IF(G7378='Check Register'!$E$1,H7378,"")</f>
        <v/>
      </c>
      <c r="J7378" s="16" t="str">
        <f t="shared" si="347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6"/>
        <v>May 19</v>
      </c>
      <c r="H7379" s="27">
        <f t="shared" si="348"/>
        <v>7378</v>
      </c>
      <c r="I7379" s="30" t="str">
        <f>IF(G7379='Check Register'!$E$1,H7379,"")</f>
        <v/>
      </c>
      <c r="J7379" s="16" t="str">
        <f t="shared" si="347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6"/>
        <v>May 19</v>
      </c>
      <c r="H7380" s="27">
        <f t="shared" si="348"/>
        <v>7379</v>
      </c>
      <c r="I7380" s="30" t="str">
        <f>IF(G7380='Check Register'!$E$1,H7380,"")</f>
        <v/>
      </c>
      <c r="J7380" s="16" t="str">
        <f t="shared" si="347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6"/>
        <v>May 19</v>
      </c>
      <c r="H7381" s="27">
        <f t="shared" si="348"/>
        <v>7380</v>
      </c>
      <c r="I7381" s="30" t="str">
        <f>IF(G7381='Check Register'!$E$1,H7381,"")</f>
        <v/>
      </c>
      <c r="J7381" s="16" t="str">
        <f t="shared" si="347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6"/>
        <v>May 19</v>
      </c>
      <c r="H7382" s="27">
        <f t="shared" si="348"/>
        <v>7381</v>
      </c>
      <c r="I7382" s="30" t="str">
        <f>IF(G7382='Check Register'!$E$1,H7382,"")</f>
        <v/>
      </c>
      <c r="J7382" s="16" t="str">
        <f t="shared" si="347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6"/>
        <v>May 19</v>
      </c>
      <c r="H7383" s="27">
        <f t="shared" si="348"/>
        <v>7382</v>
      </c>
      <c r="I7383" s="30" t="str">
        <f>IF(G7383='Check Register'!$E$1,H7383,"")</f>
        <v/>
      </c>
      <c r="J7383" s="16" t="str">
        <f t="shared" si="347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6"/>
        <v>May 19</v>
      </c>
      <c r="H7384" s="27">
        <f t="shared" si="348"/>
        <v>7383</v>
      </c>
      <c r="I7384" s="30" t="str">
        <f>IF(G7384='Check Register'!$E$1,H7384,"")</f>
        <v/>
      </c>
      <c r="J7384" s="16" t="str">
        <f t="shared" si="347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6"/>
        <v>May 19</v>
      </c>
      <c r="H7385" s="27">
        <f t="shared" si="348"/>
        <v>7384</v>
      </c>
      <c r="I7385" s="30" t="str">
        <f>IF(G7385='Check Register'!$E$1,H7385,"")</f>
        <v/>
      </c>
      <c r="J7385" s="16" t="str">
        <f t="shared" si="347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6"/>
        <v>May 19</v>
      </c>
      <c r="H7386" s="27">
        <f t="shared" si="348"/>
        <v>7385</v>
      </c>
      <c r="I7386" s="30" t="str">
        <f>IF(G7386='Check Register'!$E$1,H7386,"")</f>
        <v/>
      </c>
      <c r="J7386" s="16" t="str">
        <f t="shared" si="347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6"/>
        <v>May 19</v>
      </c>
      <c r="H7387" s="27">
        <f t="shared" si="348"/>
        <v>7386</v>
      </c>
      <c r="I7387" s="30" t="str">
        <f>IF(G7387='Check Register'!$E$1,H7387,"")</f>
        <v/>
      </c>
      <c r="J7387" s="16" t="str">
        <f t="shared" si="347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6"/>
        <v>May 19</v>
      </c>
      <c r="H7388" s="27">
        <f t="shared" si="348"/>
        <v>7387</v>
      </c>
      <c r="I7388" s="30" t="str">
        <f>IF(G7388='Check Register'!$E$1,H7388,"")</f>
        <v/>
      </c>
      <c r="J7388" s="16" t="str">
        <f t="shared" si="347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6"/>
        <v>May 19</v>
      </c>
      <c r="H7389" s="27">
        <f t="shared" si="348"/>
        <v>7388</v>
      </c>
      <c r="I7389" s="30" t="str">
        <f>IF(G7389='Check Register'!$E$1,H7389,"")</f>
        <v/>
      </c>
      <c r="J7389" s="16" t="str">
        <f t="shared" si="347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6"/>
        <v>May 19</v>
      </c>
      <c r="H7390" s="27">
        <f t="shared" si="348"/>
        <v>7389</v>
      </c>
      <c r="I7390" s="30" t="str">
        <f>IF(G7390='Check Register'!$E$1,H7390,"")</f>
        <v/>
      </c>
      <c r="J7390" s="16" t="str">
        <f t="shared" si="347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6"/>
        <v>May 19</v>
      </c>
      <c r="H7391" s="27">
        <f t="shared" si="348"/>
        <v>7390</v>
      </c>
      <c r="I7391" s="30" t="str">
        <f>IF(G7391='Check Register'!$E$1,H7391,"")</f>
        <v/>
      </c>
      <c r="J7391" s="16" t="str">
        <f t="shared" si="347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6"/>
        <v>May 19</v>
      </c>
      <c r="H7392" s="27">
        <f t="shared" si="348"/>
        <v>7391</v>
      </c>
      <c r="I7392" s="30" t="str">
        <f>IF(G7392='Check Register'!$E$1,H7392,"")</f>
        <v/>
      </c>
      <c r="J7392" s="16" t="str">
        <f t="shared" si="347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6"/>
        <v>May 19</v>
      </c>
      <c r="H7393" s="27">
        <f t="shared" si="348"/>
        <v>7392</v>
      </c>
      <c r="I7393" s="30" t="str">
        <f>IF(G7393='Check Register'!$E$1,H7393,"")</f>
        <v/>
      </c>
      <c r="J7393" s="16" t="str">
        <f t="shared" si="347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6"/>
        <v>May 19</v>
      </c>
      <c r="H7394" s="27">
        <f t="shared" si="348"/>
        <v>7393</v>
      </c>
      <c r="I7394" s="30" t="str">
        <f>IF(G7394='Check Register'!$E$1,H7394,"")</f>
        <v/>
      </c>
      <c r="J7394" s="16" t="str">
        <f t="shared" si="347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6"/>
        <v>May 19</v>
      </c>
      <c r="H7395" s="27">
        <f t="shared" si="348"/>
        <v>7394</v>
      </c>
      <c r="I7395" s="30" t="str">
        <f>IF(G7395='Check Register'!$E$1,H7395,"")</f>
        <v/>
      </c>
      <c r="J7395" s="16" t="str">
        <f t="shared" si="347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6"/>
        <v>May 19</v>
      </c>
      <c r="H7396" s="27">
        <f t="shared" si="348"/>
        <v>7395</v>
      </c>
      <c r="I7396" s="30" t="str">
        <f>IF(G7396='Check Register'!$E$1,H7396,"")</f>
        <v/>
      </c>
      <c r="J7396" s="16" t="str">
        <f t="shared" si="347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6"/>
        <v>May 19</v>
      </c>
      <c r="H7397" s="27">
        <f t="shared" si="348"/>
        <v>7396</v>
      </c>
      <c r="I7397" s="30" t="str">
        <f>IF(G7397='Check Register'!$E$1,H7397,"")</f>
        <v/>
      </c>
      <c r="J7397" s="16" t="str">
        <f t="shared" si="347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6"/>
        <v>May 19</v>
      </c>
      <c r="H7398" s="27">
        <f t="shared" si="348"/>
        <v>7397</v>
      </c>
      <c r="I7398" s="30" t="str">
        <f>IF(G7398='Check Register'!$E$1,H7398,"")</f>
        <v/>
      </c>
      <c r="J7398" s="16" t="str">
        <f t="shared" si="347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6"/>
        <v>May 19</v>
      </c>
      <c r="H7399" s="27">
        <f t="shared" si="348"/>
        <v>7398</v>
      </c>
      <c r="I7399" s="30" t="str">
        <f>IF(G7399='Check Register'!$E$1,H7399,"")</f>
        <v/>
      </c>
      <c r="J7399" s="16" t="str">
        <f t="shared" si="347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6"/>
        <v>May 19</v>
      </c>
      <c r="H7400" s="27">
        <f t="shared" si="348"/>
        <v>7399</v>
      </c>
      <c r="I7400" s="30" t="str">
        <f>IF(G7400='Check Register'!$E$1,H7400,"")</f>
        <v/>
      </c>
      <c r="J7400" s="16" t="str">
        <f t="shared" si="347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6"/>
        <v>May 19</v>
      </c>
      <c r="H7401" s="27">
        <f t="shared" si="348"/>
        <v>7400</v>
      </c>
      <c r="I7401" s="30" t="str">
        <f>IF(G7401='Check Register'!$E$1,H7401,"")</f>
        <v/>
      </c>
      <c r="J7401" s="16" t="str">
        <f t="shared" si="347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6"/>
        <v>May 19</v>
      </c>
      <c r="H7402" s="27">
        <f t="shared" si="348"/>
        <v>7401</v>
      </c>
      <c r="I7402" s="30" t="str">
        <f>IF(G7402='Check Register'!$E$1,H7402,"")</f>
        <v/>
      </c>
      <c r="J7402" s="16" t="str">
        <f t="shared" si="347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6"/>
        <v>May 19</v>
      </c>
      <c r="H7403" s="27">
        <f t="shared" si="348"/>
        <v>7402</v>
      </c>
      <c r="I7403" s="30" t="str">
        <f>IF(G7403='Check Register'!$E$1,H7403,"")</f>
        <v/>
      </c>
      <c r="J7403" s="16" t="str">
        <f t="shared" si="347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6"/>
        <v>May 19</v>
      </c>
      <c r="H7404" s="27">
        <f t="shared" si="348"/>
        <v>7403</v>
      </c>
      <c r="I7404" s="30" t="str">
        <f>IF(G7404='Check Register'!$E$1,H7404,"")</f>
        <v/>
      </c>
      <c r="J7404" s="16" t="str">
        <f t="shared" si="347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6"/>
        <v>May 19</v>
      </c>
      <c r="H7405" s="27">
        <f t="shared" si="348"/>
        <v>7404</v>
      </c>
      <c r="I7405" s="30" t="str">
        <f>IF(G7405='Check Register'!$E$1,H7405,"")</f>
        <v/>
      </c>
      <c r="J7405" s="16" t="str">
        <f t="shared" si="347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6"/>
        <v>May 19</v>
      </c>
      <c r="H7406" s="27">
        <f t="shared" si="348"/>
        <v>7405</v>
      </c>
      <c r="I7406" s="30" t="str">
        <f>IF(G7406='Check Register'!$E$1,H7406,"")</f>
        <v/>
      </c>
      <c r="J7406" s="16" t="str">
        <f t="shared" si="347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6"/>
        <v>May 19</v>
      </c>
      <c r="H7407" s="27">
        <f t="shared" si="348"/>
        <v>7406</v>
      </c>
      <c r="I7407" s="30" t="str">
        <f>IF(G7407='Check Register'!$E$1,H7407,"")</f>
        <v/>
      </c>
      <c r="J7407" s="16" t="str">
        <f t="shared" si="347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6"/>
        <v>May 19</v>
      </c>
      <c r="H7408" s="27">
        <f t="shared" si="348"/>
        <v>7407</v>
      </c>
      <c r="I7408" s="30" t="str">
        <f>IF(G7408='Check Register'!$E$1,H7408,"")</f>
        <v/>
      </c>
      <c r="J7408" s="16" t="str">
        <f t="shared" si="347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6"/>
        <v>May 19</v>
      </c>
      <c r="H7409" s="27">
        <f t="shared" si="348"/>
        <v>7408</v>
      </c>
      <c r="I7409" s="30" t="str">
        <f>IF(G7409='Check Register'!$E$1,H7409,"")</f>
        <v/>
      </c>
      <c r="J7409" s="16" t="str">
        <f t="shared" si="347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6"/>
        <v>May 19</v>
      </c>
      <c r="H7410" s="27">
        <f t="shared" si="348"/>
        <v>7409</v>
      </c>
      <c r="I7410" s="30" t="str">
        <f>IF(G7410='Check Register'!$E$1,H7410,"")</f>
        <v/>
      </c>
      <c r="J7410" s="16" t="str">
        <f t="shared" si="347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6"/>
        <v>May 19</v>
      </c>
      <c r="H7411" s="27">
        <f t="shared" si="348"/>
        <v>7410</v>
      </c>
      <c r="I7411" s="30" t="str">
        <f>IF(G7411='Check Register'!$E$1,H7411,"")</f>
        <v/>
      </c>
      <c r="J7411" s="16" t="str">
        <f t="shared" si="347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6"/>
        <v>May 19</v>
      </c>
      <c r="H7412" s="27">
        <f t="shared" si="348"/>
        <v>7411</v>
      </c>
      <c r="I7412" s="30" t="str">
        <f>IF(G7412='Check Register'!$E$1,H7412,"")</f>
        <v/>
      </c>
      <c r="J7412" s="16" t="str">
        <f t="shared" si="347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6"/>
        <v>May 19</v>
      </c>
      <c r="H7413" s="27">
        <f t="shared" si="348"/>
        <v>7412</v>
      </c>
      <c r="I7413" s="30" t="str">
        <f>IF(G7413='Check Register'!$E$1,H7413,"")</f>
        <v/>
      </c>
      <c r="J7413" s="16" t="str">
        <f t="shared" si="347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6"/>
        <v>May 19</v>
      </c>
      <c r="H7414" s="27">
        <f t="shared" si="348"/>
        <v>7413</v>
      </c>
      <c r="I7414" s="30" t="str">
        <f>IF(G7414='Check Register'!$E$1,H7414,"")</f>
        <v/>
      </c>
      <c r="J7414" s="16" t="str">
        <f t="shared" si="347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6"/>
        <v>May 19</v>
      </c>
      <c r="H7415" s="27">
        <f t="shared" si="348"/>
        <v>7414</v>
      </c>
      <c r="I7415" s="30" t="str">
        <f>IF(G7415='Check Register'!$E$1,H7415,"")</f>
        <v/>
      </c>
      <c r="J7415" s="16" t="str">
        <f t="shared" si="347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6"/>
        <v>May 19</v>
      </c>
      <c r="H7416" s="27">
        <f t="shared" si="348"/>
        <v>7415</v>
      </c>
      <c r="I7416" s="30" t="str">
        <f>IF(G7416='Check Register'!$E$1,H7416,"")</f>
        <v/>
      </c>
      <c r="J7416" s="16" t="str">
        <f t="shared" si="347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6"/>
        <v>May 19</v>
      </c>
      <c r="H7417" s="27">
        <f t="shared" si="348"/>
        <v>7416</v>
      </c>
      <c r="I7417" s="30" t="str">
        <f>IF(G7417='Check Register'!$E$1,H7417,"")</f>
        <v/>
      </c>
      <c r="J7417" s="16" t="str">
        <f t="shared" si="347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6"/>
        <v>May 19</v>
      </c>
      <c r="H7418" s="27">
        <f t="shared" si="348"/>
        <v>7417</v>
      </c>
      <c r="I7418" s="30" t="str">
        <f>IF(G7418='Check Register'!$E$1,H7418,"")</f>
        <v/>
      </c>
      <c r="J7418" s="16" t="str">
        <f t="shared" si="347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6"/>
        <v>May 19</v>
      </c>
      <c r="H7419" s="27">
        <f t="shared" si="348"/>
        <v>7418</v>
      </c>
      <c r="I7419" s="30" t="str">
        <f>IF(G7419='Check Register'!$E$1,H7419,"")</f>
        <v/>
      </c>
      <c r="J7419" s="16" t="str">
        <f t="shared" si="347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6"/>
        <v>May 19</v>
      </c>
      <c r="H7420" s="27">
        <f t="shared" si="348"/>
        <v>7419</v>
      </c>
      <c r="I7420" s="30" t="str">
        <f>IF(G7420='Check Register'!$E$1,H7420,"")</f>
        <v/>
      </c>
      <c r="J7420" s="16" t="str">
        <f t="shared" si="347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6"/>
        <v>May 19</v>
      </c>
      <c r="H7421" s="27">
        <f t="shared" si="348"/>
        <v>7420</v>
      </c>
      <c r="I7421" s="30" t="str">
        <f>IF(G7421='Check Register'!$E$1,H7421,"")</f>
        <v/>
      </c>
      <c r="J7421" s="16" t="str">
        <f t="shared" si="347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6"/>
        <v>May 19</v>
      </c>
      <c r="H7422" s="27">
        <f t="shared" si="348"/>
        <v>7421</v>
      </c>
      <c r="I7422" s="30" t="str">
        <f>IF(G7422='Check Register'!$E$1,H7422,"")</f>
        <v/>
      </c>
      <c r="J7422" s="16" t="str">
        <f t="shared" si="347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6"/>
        <v>May 19</v>
      </c>
      <c r="H7423" s="27">
        <f t="shared" si="348"/>
        <v>7422</v>
      </c>
      <c r="I7423" s="30" t="str">
        <f>IF(G7423='Check Register'!$E$1,H7423,"")</f>
        <v/>
      </c>
      <c r="J7423" s="16" t="str">
        <f t="shared" si="347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6"/>
        <v>May 19</v>
      </c>
      <c r="H7424" s="27">
        <f t="shared" si="348"/>
        <v>7423</v>
      </c>
      <c r="I7424" s="30" t="str">
        <f>IF(G7424='Check Register'!$E$1,H7424,"")</f>
        <v/>
      </c>
      <c r="J7424" s="16" t="str">
        <f t="shared" si="347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6"/>
        <v>May 19</v>
      </c>
      <c r="H7425" s="27">
        <f t="shared" si="348"/>
        <v>7424</v>
      </c>
      <c r="I7425" s="30" t="str">
        <f>IF(G7425='Check Register'!$E$1,H7425,"")</f>
        <v/>
      </c>
      <c r="J7425" s="16" t="str">
        <f t="shared" si="347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9">VLOOKUP(C7426,W:Y,3,TRUE)</f>
        <v>May 19</v>
      </c>
      <c r="H7426" s="27">
        <f t="shared" si="348"/>
        <v>7425</v>
      </c>
      <c r="I7426" s="30" t="str">
        <f>IF(G7426='Check Register'!$E$1,H7426,"")</f>
        <v/>
      </c>
      <c r="J7426" s="16" t="str">
        <f t="shared" ref="J7426:J7489" si="350">IFERROR(SMALL($I$2:$I$100000,H7426),"")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9"/>
        <v>May 19</v>
      </c>
      <c r="H7427" s="27">
        <f t="shared" si="348"/>
        <v>7426</v>
      </c>
      <c r="I7427" s="30" t="str">
        <f>IF(G7427='Check Register'!$E$1,H7427,"")</f>
        <v/>
      </c>
      <c r="J7427" s="16" t="str">
        <f t="shared" si="350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9"/>
        <v>May 19</v>
      </c>
      <c r="H7428" s="27">
        <f t="shared" si="348"/>
        <v>7427</v>
      </c>
      <c r="I7428" s="30" t="str">
        <f>IF(G7428='Check Register'!$E$1,H7428,"")</f>
        <v/>
      </c>
      <c r="J7428" s="16" t="str">
        <f t="shared" si="350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9"/>
        <v>May 19</v>
      </c>
      <c r="H7429" s="27">
        <f t="shared" ref="H7429:H7492" si="351">1+H7428</f>
        <v>7428</v>
      </c>
      <c r="I7429" s="30" t="str">
        <f>IF(G7429='Check Register'!$E$1,H7429,"")</f>
        <v/>
      </c>
      <c r="J7429" s="16" t="str">
        <f t="shared" si="350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9"/>
        <v>May 19</v>
      </c>
      <c r="H7430" s="27">
        <f t="shared" si="351"/>
        <v>7429</v>
      </c>
      <c r="I7430" s="30" t="str">
        <f>IF(G7430='Check Register'!$E$1,H7430,"")</f>
        <v/>
      </c>
      <c r="J7430" s="16" t="str">
        <f t="shared" si="350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9"/>
        <v>May 19</v>
      </c>
      <c r="H7431" s="27">
        <f t="shared" si="351"/>
        <v>7430</v>
      </c>
      <c r="I7431" s="30" t="str">
        <f>IF(G7431='Check Register'!$E$1,H7431,"")</f>
        <v/>
      </c>
      <c r="J7431" s="16" t="str">
        <f t="shared" si="350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9"/>
        <v>May 19</v>
      </c>
      <c r="H7432" s="27">
        <f t="shared" si="351"/>
        <v>7431</v>
      </c>
      <c r="I7432" s="30" t="str">
        <f>IF(G7432='Check Register'!$E$1,H7432,"")</f>
        <v/>
      </c>
      <c r="J7432" s="16" t="str">
        <f t="shared" si="350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9"/>
        <v>May 19</v>
      </c>
      <c r="H7433" s="27">
        <f t="shared" si="351"/>
        <v>7432</v>
      </c>
      <c r="I7433" s="30" t="str">
        <f>IF(G7433='Check Register'!$E$1,H7433,"")</f>
        <v/>
      </c>
      <c r="J7433" s="16" t="str">
        <f t="shared" si="350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9"/>
        <v>May 19</v>
      </c>
      <c r="H7434" s="27">
        <f t="shared" si="351"/>
        <v>7433</v>
      </c>
      <c r="I7434" s="30" t="str">
        <f>IF(G7434='Check Register'!$E$1,H7434,"")</f>
        <v/>
      </c>
      <c r="J7434" s="16" t="str">
        <f t="shared" si="350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9"/>
        <v>May 19</v>
      </c>
      <c r="H7435" s="27">
        <f t="shared" si="351"/>
        <v>7434</v>
      </c>
      <c r="I7435" s="30" t="str">
        <f>IF(G7435='Check Register'!$E$1,H7435,"")</f>
        <v/>
      </c>
      <c r="J7435" s="16" t="str">
        <f t="shared" si="350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9"/>
        <v>May 19</v>
      </c>
      <c r="H7436" s="27">
        <f t="shared" si="351"/>
        <v>7435</v>
      </c>
      <c r="I7436" s="30" t="str">
        <f>IF(G7436='Check Register'!$E$1,H7436,"")</f>
        <v/>
      </c>
      <c r="J7436" s="16" t="str">
        <f t="shared" si="350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9"/>
        <v>May 19</v>
      </c>
      <c r="H7437" s="27">
        <f t="shared" si="351"/>
        <v>7436</v>
      </c>
      <c r="I7437" s="30" t="str">
        <f>IF(G7437='Check Register'!$E$1,H7437,"")</f>
        <v/>
      </c>
      <c r="J7437" s="16" t="str">
        <f t="shared" si="350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9"/>
        <v>May 19</v>
      </c>
      <c r="H7438" s="27">
        <f t="shared" si="351"/>
        <v>7437</v>
      </c>
      <c r="I7438" s="30" t="str">
        <f>IF(G7438='Check Register'!$E$1,H7438,"")</f>
        <v/>
      </c>
      <c r="J7438" s="16" t="str">
        <f t="shared" si="350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9"/>
        <v>May 19</v>
      </c>
      <c r="H7439" s="27">
        <f t="shared" si="351"/>
        <v>7438</v>
      </c>
      <c r="I7439" s="30" t="str">
        <f>IF(G7439='Check Register'!$E$1,H7439,"")</f>
        <v/>
      </c>
      <c r="J7439" s="16" t="str">
        <f t="shared" si="350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9"/>
        <v>May 19</v>
      </c>
      <c r="H7440" s="27">
        <f t="shared" si="351"/>
        <v>7439</v>
      </c>
      <c r="I7440" s="30" t="str">
        <f>IF(G7440='Check Register'!$E$1,H7440,"")</f>
        <v/>
      </c>
      <c r="J7440" s="16" t="str">
        <f t="shared" si="350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9"/>
        <v>May 19</v>
      </c>
      <c r="H7441" s="27">
        <f t="shared" si="351"/>
        <v>7440</v>
      </c>
      <c r="I7441" s="30" t="str">
        <f>IF(G7441='Check Register'!$E$1,H7441,"")</f>
        <v/>
      </c>
      <c r="J7441" s="16" t="str">
        <f t="shared" si="350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9"/>
        <v>May 19</v>
      </c>
      <c r="H7442" s="27">
        <f t="shared" si="351"/>
        <v>7441</v>
      </c>
      <c r="I7442" s="30" t="str">
        <f>IF(G7442='Check Register'!$E$1,H7442,"")</f>
        <v/>
      </c>
      <c r="J7442" s="16" t="str">
        <f t="shared" si="350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9"/>
        <v>May 19</v>
      </c>
      <c r="H7443" s="27">
        <f t="shared" si="351"/>
        <v>7442</v>
      </c>
      <c r="I7443" s="30" t="str">
        <f>IF(G7443='Check Register'!$E$1,H7443,"")</f>
        <v/>
      </c>
      <c r="J7443" s="16" t="str">
        <f t="shared" si="350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9"/>
        <v>May 19</v>
      </c>
      <c r="H7444" s="27">
        <f t="shared" si="351"/>
        <v>7443</v>
      </c>
      <c r="I7444" s="30" t="str">
        <f>IF(G7444='Check Register'!$E$1,H7444,"")</f>
        <v/>
      </c>
      <c r="J7444" s="16" t="str">
        <f t="shared" si="350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9"/>
        <v>May 19</v>
      </c>
      <c r="H7445" s="27">
        <f t="shared" si="351"/>
        <v>7444</v>
      </c>
      <c r="I7445" s="30" t="str">
        <f>IF(G7445='Check Register'!$E$1,H7445,"")</f>
        <v/>
      </c>
      <c r="J7445" s="16" t="str">
        <f t="shared" si="350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9"/>
        <v>May 19</v>
      </c>
      <c r="H7446" s="27">
        <f t="shared" si="351"/>
        <v>7445</v>
      </c>
      <c r="I7446" s="30" t="str">
        <f>IF(G7446='Check Register'!$E$1,H7446,"")</f>
        <v/>
      </c>
      <c r="J7446" s="16" t="str">
        <f t="shared" si="350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9"/>
        <v>May 19</v>
      </c>
      <c r="H7447" s="27">
        <f t="shared" si="351"/>
        <v>7446</v>
      </c>
      <c r="I7447" s="30" t="str">
        <f>IF(G7447='Check Register'!$E$1,H7447,"")</f>
        <v/>
      </c>
      <c r="J7447" s="16" t="str">
        <f t="shared" si="350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9"/>
        <v>May 19</v>
      </c>
      <c r="H7448" s="27">
        <f t="shared" si="351"/>
        <v>7447</v>
      </c>
      <c r="I7448" s="30" t="str">
        <f>IF(G7448='Check Register'!$E$1,H7448,"")</f>
        <v/>
      </c>
      <c r="J7448" s="16" t="str">
        <f t="shared" si="350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9"/>
        <v>May 19</v>
      </c>
      <c r="H7449" s="27">
        <f t="shared" si="351"/>
        <v>7448</v>
      </c>
      <c r="I7449" s="30" t="str">
        <f>IF(G7449='Check Register'!$E$1,H7449,"")</f>
        <v/>
      </c>
      <c r="J7449" s="16" t="str">
        <f t="shared" si="350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9"/>
        <v>May 19</v>
      </c>
      <c r="H7450" s="27">
        <f t="shared" si="351"/>
        <v>7449</v>
      </c>
      <c r="I7450" s="30" t="str">
        <f>IF(G7450='Check Register'!$E$1,H7450,"")</f>
        <v/>
      </c>
      <c r="J7450" s="16" t="str">
        <f t="shared" si="350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9"/>
        <v>May 19</v>
      </c>
      <c r="H7451" s="27">
        <f t="shared" si="351"/>
        <v>7450</v>
      </c>
      <c r="I7451" s="30" t="str">
        <f>IF(G7451='Check Register'!$E$1,H7451,"")</f>
        <v/>
      </c>
      <c r="J7451" s="16" t="str">
        <f t="shared" si="350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9"/>
        <v>May 19</v>
      </c>
      <c r="H7452" s="27">
        <f t="shared" si="351"/>
        <v>7451</v>
      </c>
      <c r="I7452" s="30" t="str">
        <f>IF(G7452='Check Register'!$E$1,H7452,"")</f>
        <v/>
      </c>
      <c r="J7452" s="16" t="str">
        <f t="shared" si="350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9"/>
        <v>May 19</v>
      </c>
      <c r="H7453" s="27">
        <f t="shared" si="351"/>
        <v>7452</v>
      </c>
      <c r="I7453" s="30" t="str">
        <f>IF(G7453='Check Register'!$E$1,H7453,"")</f>
        <v/>
      </c>
      <c r="J7453" s="16" t="str">
        <f t="shared" si="350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9"/>
        <v>May 19</v>
      </c>
      <c r="H7454" s="27">
        <f t="shared" si="351"/>
        <v>7453</v>
      </c>
      <c r="I7454" s="30" t="str">
        <f>IF(G7454='Check Register'!$E$1,H7454,"")</f>
        <v/>
      </c>
      <c r="J7454" s="16" t="str">
        <f t="shared" si="350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9"/>
        <v>May 19</v>
      </c>
      <c r="H7455" s="27">
        <f t="shared" si="351"/>
        <v>7454</v>
      </c>
      <c r="I7455" s="30" t="str">
        <f>IF(G7455='Check Register'!$E$1,H7455,"")</f>
        <v/>
      </c>
      <c r="J7455" s="16" t="str">
        <f t="shared" si="350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9"/>
        <v>May 19</v>
      </c>
      <c r="H7456" s="27">
        <f t="shared" si="351"/>
        <v>7455</v>
      </c>
      <c r="I7456" s="30" t="str">
        <f>IF(G7456='Check Register'!$E$1,H7456,"")</f>
        <v/>
      </c>
      <c r="J7456" s="16" t="str">
        <f t="shared" si="350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9"/>
        <v>May 19</v>
      </c>
      <c r="H7457" s="27">
        <f t="shared" si="351"/>
        <v>7456</v>
      </c>
      <c r="I7457" s="30" t="str">
        <f>IF(G7457='Check Register'!$E$1,H7457,"")</f>
        <v/>
      </c>
      <c r="J7457" s="16" t="str">
        <f t="shared" si="350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9"/>
        <v>May 19</v>
      </c>
      <c r="H7458" s="27">
        <f t="shared" si="351"/>
        <v>7457</v>
      </c>
      <c r="I7458" s="30" t="str">
        <f>IF(G7458='Check Register'!$E$1,H7458,"")</f>
        <v/>
      </c>
      <c r="J7458" s="16" t="str">
        <f t="shared" si="350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9"/>
        <v>May 19</v>
      </c>
      <c r="H7459" s="27">
        <f t="shared" si="351"/>
        <v>7458</v>
      </c>
      <c r="I7459" s="30" t="str">
        <f>IF(G7459='Check Register'!$E$1,H7459,"")</f>
        <v/>
      </c>
      <c r="J7459" s="16" t="str">
        <f t="shared" si="350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9"/>
        <v>May 19</v>
      </c>
      <c r="H7460" s="27">
        <f t="shared" si="351"/>
        <v>7459</v>
      </c>
      <c r="I7460" s="30" t="str">
        <f>IF(G7460='Check Register'!$E$1,H7460,"")</f>
        <v/>
      </c>
      <c r="J7460" s="16" t="str">
        <f t="shared" si="350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9"/>
        <v>May 19</v>
      </c>
      <c r="H7461" s="27">
        <f t="shared" si="351"/>
        <v>7460</v>
      </c>
      <c r="I7461" s="30" t="str">
        <f>IF(G7461='Check Register'!$E$1,H7461,"")</f>
        <v/>
      </c>
      <c r="J7461" s="16" t="str">
        <f t="shared" si="350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9"/>
        <v>May 19</v>
      </c>
      <c r="H7462" s="27">
        <f t="shared" si="351"/>
        <v>7461</v>
      </c>
      <c r="I7462" s="30" t="str">
        <f>IF(G7462='Check Register'!$E$1,H7462,"")</f>
        <v/>
      </c>
      <c r="J7462" s="16" t="str">
        <f t="shared" si="350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9"/>
        <v>May 19</v>
      </c>
      <c r="H7463" s="27">
        <f t="shared" si="351"/>
        <v>7462</v>
      </c>
      <c r="I7463" s="30" t="str">
        <f>IF(G7463='Check Register'!$E$1,H7463,"")</f>
        <v/>
      </c>
      <c r="J7463" s="16" t="str">
        <f t="shared" si="350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9"/>
        <v>May 19</v>
      </c>
      <c r="H7464" s="27">
        <f t="shared" si="351"/>
        <v>7463</v>
      </c>
      <c r="I7464" s="30" t="str">
        <f>IF(G7464='Check Register'!$E$1,H7464,"")</f>
        <v/>
      </c>
      <c r="J7464" s="16" t="str">
        <f t="shared" si="350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9"/>
        <v>May 19</v>
      </c>
      <c r="H7465" s="27">
        <f t="shared" si="351"/>
        <v>7464</v>
      </c>
      <c r="I7465" s="30" t="str">
        <f>IF(G7465='Check Register'!$E$1,H7465,"")</f>
        <v/>
      </c>
      <c r="J7465" s="16" t="str">
        <f t="shared" si="350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9"/>
        <v>May 19</v>
      </c>
      <c r="H7466" s="27">
        <f t="shared" si="351"/>
        <v>7465</v>
      </c>
      <c r="I7466" s="30" t="str">
        <f>IF(G7466='Check Register'!$E$1,H7466,"")</f>
        <v/>
      </c>
      <c r="J7466" s="16" t="str">
        <f t="shared" si="350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9"/>
        <v>May 19</v>
      </c>
      <c r="H7467" s="27">
        <f t="shared" si="351"/>
        <v>7466</v>
      </c>
      <c r="I7467" s="30" t="str">
        <f>IF(G7467='Check Register'!$E$1,H7467,"")</f>
        <v/>
      </c>
      <c r="J7467" s="16" t="str">
        <f t="shared" si="350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9"/>
        <v>May 19</v>
      </c>
      <c r="H7468" s="27">
        <f t="shared" si="351"/>
        <v>7467</v>
      </c>
      <c r="I7468" s="30" t="str">
        <f>IF(G7468='Check Register'!$E$1,H7468,"")</f>
        <v/>
      </c>
      <c r="J7468" s="16" t="str">
        <f t="shared" si="350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9"/>
        <v>May 19</v>
      </c>
      <c r="H7469" s="27">
        <f t="shared" si="351"/>
        <v>7468</v>
      </c>
      <c r="I7469" s="30" t="str">
        <f>IF(G7469='Check Register'!$E$1,H7469,"")</f>
        <v/>
      </c>
      <c r="J7469" s="16" t="str">
        <f t="shared" si="350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9"/>
        <v>May 19</v>
      </c>
      <c r="H7470" s="27">
        <f t="shared" si="351"/>
        <v>7469</v>
      </c>
      <c r="I7470" s="30" t="str">
        <f>IF(G7470='Check Register'!$E$1,H7470,"")</f>
        <v/>
      </c>
      <c r="J7470" s="16" t="str">
        <f t="shared" si="350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9"/>
        <v>May 19</v>
      </c>
      <c r="H7471" s="27">
        <f t="shared" si="351"/>
        <v>7470</v>
      </c>
      <c r="I7471" s="30" t="str">
        <f>IF(G7471='Check Register'!$E$1,H7471,"")</f>
        <v/>
      </c>
      <c r="J7471" s="16" t="str">
        <f t="shared" si="350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9"/>
        <v>May 19</v>
      </c>
      <c r="H7472" s="27">
        <f t="shared" si="351"/>
        <v>7471</v>
      </c>
      <c r="I7472" s="30" t="str">
        <f>IF(G7472='Check Register'!$E$1,H7472,"")</f>
        <v/>
      </c>
      <c r="J7472" s="16" t="str">
        <f t="shared" si="350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9"/>
        <v>May 19</v>
      </c>
      <c r="H7473" s="27">
        <f t="shared" si="351"/>
        <v>7472</v>
      </c>
      <c r="I7473" s="30" t="str">
        <f>IF(G7473='Check Register'!$E$1,H7473,"")</f>
        <v/>
      </c>
      <c r="J7473" s="16" t="str">
        <f t="shared" si="350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9"/>
        <v>May 19</v>
      </c>
      <c r="H7474" s="27">
        <f t="shared" si="351"/>
        <v>7473</v>
      </c>
      <c r="I7474" s="30" t="str">
        <f>IF(G7474='Check Register'!$E$1,H7474,"")</f>
        <v/>
      </c>
      <c r="J7474" s="16" t="str">
        <f t="shared" si="350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9"/>
        <v>May 19</v>
      </c>
      <c r="H7475" s="27">
        <f t="shared" si="351"/>
        <v>7474</v>
      </c>
      <c r="I7475" s="30" t="str">
        <f>IF(G7475='Check Register'!$E$1,H7475,"")</f>
        <v/>
      </c>
      <c r="J7475" s="16" t="str">
        <f t="shared" si="350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9"/>
        <v>May 19</v>
      </c>
      <c r="H7476" s="27">
        <f t="shared" si="351"/>
        <v>7475</v>
      </c>
      <c r="I7476" s="30" t="str">
        <f>IF(G7476='Check Register'!$E$1,H7476,"")</f>
        <v/>
      </c>
      <c r="J7476" s="16" t="str">
        <f t="shared" si="350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9"/>
        <v>May 19</v>
      </c>
      <c r="H7477" s="27">
        <f t="shared" si="351"/>
        <v>7476</v>
      </c>
      <c r="I7477" s="30" t="str">
        <f>IF(G7477='Check Register'!$E$1,H7477,"")</f>
        <v/>
      </c>
      <c r="J7477" s="16" t="str">
        <f t="shared" si="350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9"/>
        <v>May 19</v>
      </c>
      <c r="H7478" s="27">
        <f t="shared" si="351"/>
        <v>7477</v>
      </c>
      <c r="I7478" s="30" t="str">
        <f>IF(G7478='Check Register'!$E$1,H7478,"")</f>
        <v/>
      </c>
      <c r="J7478" s="16" t="str">
        <f t="shared" si="350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9"/>
        <v>May 19</v>
      </c>
      <c r="H7479" s="27">
        <f t="shared" si="351"/>
        <v>7478</v>
      </c>
      <c r="I7479" s="30" t="str">
        <f>IF(G7479='Check Register'!$E$1,H7479,"")</f>
        <v/>
      </c>
      <c r="J7479" s="16" t="str">
        <f t="shared" si="350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9"/>
        <v>May 19</v>
      </c>
      <c r="H7480" s="27">
        <f t="shared" si="351"/>
        <v>7479</v>
      </c>
      <c r="I7480" s="30" t="str">
        <f>IF(G7480='Check Register'!$E$1,H7480,"")</f>
        <v/>
      </c>
      <c r="J7480" s="16" t="str">
        <f t="shared" si="350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9"/>
        <v>May 19</v>
      </c>
      <c r="H7481" s="27">
        <f t="shared" si="351"/>
        <v>7480</v>
      </c>
      <c r="I7481" s="30" t="str">
        <f>IF(G7481='Check Register'!$E$1,H7481,"")</f>
        <v/>
      </c>
      <c r="J7481" s="16" t="str">
        <f t="shared" si="350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9"/>
        <v>May 19</v>
      </c>
      <c r="H7482" s="27">
        <f t="shared" si="351"/>
        <v>7481</v>
      </c>
      <c r="I7482" s="30" t="str">
        <f>IF(G7482='Check Register'!$E$1,H7482,"")</f>
        <v/>
      </c>
      <c r="J7482" s="16" t="str">
        <f t="shared" si="350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9"/>
        <v>May 19</v>
      </c>
      <c r="H7483" s="27">
        <f t="shared" si="351"/>
        <v>7482</v>
      </c>
      <c r="I7483" s="30" t="str">
        <f>IF(G7483='Check Register'!$E$1,H7483,"")</f>
        <v/>
      </c>
      <c r="J7483" s="16" t="str">
        <f t="shared" si="350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9"/>
        <v>May 19</v>
      </c>
      <c r="H7484" s="27">
        <f t="shared" si="351"/>
        <v>7483</v>
      </c>
      <c r="I7484" s="30" t="str">
        <f>IF(G7484='Check Register'!$E$1,H7484,"")</f>
        <v/>
      </c>
      <c r="J7484" s="16" t="str">
        <f t="shared" si="350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9"/>
        <v>May 19</v>
      </c>
      <c r="H7485" s="27">
        <f t="shared" si="351"/>
        <v>7484</v>
      </c>
      <c r="I7485" s="30" t="str">
        <f>IF(G7485='Check Register'!$E$1,H7485,"")</f>
        <v/>
      </c>
      <c r="J7485" s="16" t="str">
        <f t="shared" si="350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9"/>
        <v>May 19</v>
      </c>
      <c r="H7486" s="27">
        <f t="shared" si="351"/>
        <v>7485</v>
      </c>
      <c r="I7486" s="30" t="str">
        <f>IF(G7486='Check Register'!$E$1,H7486,"")</f>
        <v/>
      </c>
      <c r="J7486" s="16" t="str">
        <f t="shared" si="350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9"/>
        <v>May 19</v>
      </c>
      <c r="H7487" s="27">
        <f t="shared" si="351"/>
        <v>7486</v>
      </c>
      <c r="I7487" s="30" t="str">
        <f>IF(G7487='Check Register'!$E$1,H7487,"")</f>
        <v/>
      </c>
      <c r="J7487" s="16" t="str">
        <f t="shared" si="350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9"/>
        <v>May 19</v>
      </c>
      <c r="H7488" s="27">
        <f t="shared" si="351"/>
        <v>7487</v>
      </c>
      <c r="I7488" s="30" t="str">
        <f>IF(G7488='Check Register'!$E$1,H7488,"")</f>
        <v/>
      </c>
      <c r="J7488" s="16" t="str">
        <f t="shared" si="350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9"/>
        <v>May 19</v>
      </c>
      <c r="H7489" s="27">
        <f t="shared" si="351"/>
        <v>7488</v>
      </c>
      <c r="I7489" s="30" t="str">
        <f>IF(G7489='Check Register'!$E$1,H7489,"")</f>
        <v/>
      </c>
      <c r="J7489" s="16" t="str">
        <f t="shared" si="350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2">VLOOKUP(C7490,W:Y,3,TRUE)</f>
        <v>May 19</v>
      </c>
      <c r="H7490" s="27">
        <f t="shared" si="351"/>
        <v>7489</v>
      </c>
      <c r="I7490" s="30" t="str">
        <f>IF(G7490='Check Register'!$E$1,H7490,"")</f>
        <v/>
      </c>
      <c r="J7490" s="16" t="str">
        <f t="shared" ref="J7490:J7553" si="353">IFERROR(SMALL($I$2:$I$100000,H7490),"")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2"/>
        <v>May 19</v>
      </c>
      <c r="H7491" s="27">
        <f t="shared" si="351"/>
        <v>7490</v>
      </c>
      <c r="I7491" s="30" t="str">
        <f>IF(G7491='Check Register'!$E$1,H7491,"")</f>
        <v/>
      </c>
      <c r="J7491" s="16" t="str">
        <f t="shared" si="353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2"/>
        <v>May 19</v>
      </c>
      <c r="H7492" s="27">
        <f t="shared" si="351"/>
        <v>7491</v>
      </c>
      <c r="I7492" s="30" t="str">
        <f>IF(G7492='Check Register'!$E$1,H7492,"")</f>
        <v/>
      </c>
      <c r="J7492" s="16" t="str">
        <f t="shared" si="353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2"/>
        <v>May 19</v>
      </c>
      <c r="H7493" s="27">
        <f t="shared" ref="H7493:H7556" si="354">1+H7492</f>
        <v>7492</v>
      </c>
      <c r="I7493" s="30" t="str">
        <f>IF(G7493='Check Register'!$E$1,H7493,"")</f>
        <v/>
      </c>
      <c r="J7493" s="16" t="str">
        <f t="shared" si="353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2"/>
        <v>May 19</v>
      </c>
      <c r="H7494" s="27">
        <f t="shared" si="354"/>
        <v>7493</v>
      </c>
      <c r="I7494" s="30" t="str">
        <f>IF(G7494='Check Register'!$E$1,H7494,"")</f>
        <v/>
      </c>
      <c r="J7494" s="16" t="str">
        <f t="shared" si="353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2"/>
        <v>May 19</v>
      </c>
      <c r="H7495" s="27">
        <f t="shared" si="354"/>
        <v>7494</v>
      </c>
      <c r="I7495" s="30" t="str">
        <f>IF(G7495='Check Register'!$E$1,H7495,"")</f>
        <v/>
      </c>
      <c r="J7495" s="16" t="str">
        <f t="shared" si="353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2"/>
        <v>May 19</v>
      </c>
      <c r="H7496" s="27">
        <f t="shared" si="354"/>
        <v>7495</v>
      </c>
      <c r="I7496" s="30" t="str">
        <f>IF(G7496='Check Register'!$E$1,H7496,"")</f>
        <v/>
      </c>
      <c r="J7496" s="16" t="str">
        <f t="shared" si="353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2"/>
        <v>May 19</v>
      </c>
      <c r="H7497" s="27">
        <f t="shared" si="354"/>
        <v>7496</v>
      </c>
      <c r="I7497" s="30" t="str">
        <f>IF(G7497='Check Register'!$E$1,H7497,"")</f>
        <v/>
      </c>
      <c r="J7497" s="16" t="str">
        <f t="shared" si="353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2"/>
        <v>May 19</v>
      </c>
      <c r="H7498" s="27">
        <f t="shared" si="354"/>
        <v>7497</v>
      </c>
      <c r="I7498" s="30" t="str">
        <f>IF(G7498='Check Register'!$E$1,H7498,"")</f>
        <v/>
      </c>
      <c r="J7498" s="16" t="str">
        <f t="shared" si="353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2"/>
        <v>May 19</v>
      </c>
      <c r="H7499" s="27">
        <f t="shared" si="354"/>
        <v>7498</v>
      </c>
      <c r="I7499" s="30" t="str">
        <f>IF(G7499='Check Register'!$E$1,H7499,"")</f>
        <v/>
      </c>
      <c r="J7499" s="16" t="str">
        <f t="shared" si="353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2"/>
        <v>May 19</v>
      </c>
      <c r="H7500" s="27">
        <f t="shared" si="354"/>
        <v>7499</v>
      </c>
      <c r="I7500" s="30" t="str">
        <f>IF(G7500='Check Register'!$E$1,H7500,"")</f>
        <v/>
      </c>
      <c r="J7500" s="16" t="str">
        <f t="shared" si="353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2"/>
        <v>May 19</v>
      </c>
      <c r="H7501" s="27">
        <f t="shared" si="354"/>
        <v>7500</v>
      </c>
      <c r="I7501" s="30" t="str">
        <f>IF(G7501='Check Register'!$E$1,H7501,"")</f>
        <v/>
      </c>
      <c r="J7501" s="16" t="str">
        <f t="shared" si="353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2"/>
        <v>May 19</v>
      </c>
      <c r="H7502" s="27">
        <f t="shared" si="354"/>
        <v>7501</v>
      </c>
      <c r="I7502" s="30" t="str">
        <f>IF(G7502='Check Register'!$E$1,H7502,"")</f>
        <v/>
      </c>
      <c r="J7502" s="16" t="str">
        <f t="shared" si="353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2"/>
        <v>May 19</v>
      </c>
      <c r="H7503" s="27">
        <f t="shared" si="354"/>
        <v>7502</v>
      </c>
      <c r="I7503" s="30" t="str">
        <f>IF(G7503='Check Register'!$E$1,H7503,"")</f>
        <v/>
      </c>
      <c r="J7503" s="16" t="str">
        <f t="shared" si="353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2"/>
        <v>May 19</v>
      </c>
      <c r="H7504" s="27">
        <f t="shared" si="354"/>
        <v>7503</v>
      </c>
      <c r="I7504" s="30" t="str">
        <f>IF(G7504='Check Register'!$E$1,H7504,"")</f>
        <v/>
      </c>
      <c r="J7504" s="16" t="str">
        <f t="shared" si="353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2"/>
        <v>May 19</v>
      </c>
      <c r="H7505" s="27">
        <f t="shared" si="354"/>
        <v>7504</v>
      </c>
      <c r="I7505" s="30" t="str">
        <f>IF(G7505='Check Register'!$E$1,H7505,"")</f>
        <v/>
      </c>
      <c r="J7505" s="16" t="str">
        <f t="shared" si="353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2"/>
        <v>May 19</v>
      </c>
      <c r="H7506" s="27">
        <f t="shared" si="354"/>
        <v>7505</v>
      </c>
      <c r="I7506" s="30" t="str">
        <f>IF(G7506='Check Register'!$E$1,H7506,"")</f>
        <v/>
      </c>
      <c r="J7506" s="16" t="str">
        <f t="shared" si="353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2"/>
        <v>May 19</v>
      </c>
      <c r="H7507" s="27">
        <f t="shared" si="354"/>
        <v>7506</v>
      </c>
      <c r="I7507" s="30" t="str">
        <f>IF(G7507='Check Register'!$E$1,H7507,"")</f>
        <v/>
      </c>
      <c r="J7507" s="16" t="str">
        <f t="shared" si="353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2"/>
        <v>May 19</v>
      </c>
      <c r="H7508" s="27">
        <f t="shared" si="354"/>
        <v>7507</v>
      </c>
      <c r="I7508" s="30" t="str">
        <f>IF(G7508='Check Register'!$E$1,H7508,"")</f>
        <v/>
      </c>
      <c r="J7508" s="16" t="str">
        <f t="shared" si="353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2"/>
        <v>May 19</v>
      </c>
      <c r="H7509" s="27">
        <f t="shared" si="354"/>
        <v>7508</v>
      </c>
      <c r="I7509" s="30" t="str">
        <f>IF(G7509='Check Register'!$E$1,H7509,"")</f>
        <v/>
      </c>
      <c r="J7509" s="16" t="str">
        <f t="shared" si="353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2"/>
        <v>June 19</v>
      </c>
      <c r="H7510" s="27">
        <f t="shared" si="354"/>
        <v>7509</v>
      </c>
      <c r="I7510" s="30" t="str">
        <f>IF(G7510='Check Register'!$E$1,H7510,"")</f>
        <v/>
      </c>
      <c r="J7510" s="16" t="str">
        <f t="shared" si="353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2"/>
        <v>June 19</v>
      </c>
      <c r="H7511" s="27">
        <f t="shared" si="354"/>
        <v>7510</v>
      </c>
      <c r="I7511" s="30" t="str">
        <f>IF(G7511='Check Register'!$E$1,H7511,"")</f>
        <v/>
      </c>
      <c r="J7511" s="16" t="str">
        <f t="shared" si="353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2"/>
        <v>June 19</v>
      </c>
      <c r="H7512" s="27">
        <f t="shared" si="354"/>
        <v>7511</v>
      </c>
      <c r="I7512" s="30" t="str">
        <f>IF(G7512='Check Register'!$E$1,H7512,"")</f>
        <v/>
      </c>
      <c r="J7512" s="16" t="str">
        <f t="shared" si="353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2"/>
        <v>June 19</v>
      </c>
      <c r="H7513" s="27">
        <f t="shared" si="354"/>
        <v>7512</v>
      </c>
      <c r="I7513" s="30" t="str">
        <f>IF(G7513='Check Register'!$E$1,H7513,"")</f>
        <v/>
      </c>
      <c r="J7513" s="16" t="str">
        <f t="shared" si="353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2"/>
        <v>June 19</v>
      </c>
      <c r="H7514" s="27">
        <f t="shared" si="354"/>
        <v>7513</v>
      </c>
      <c r="I7514" s="30" t="str">
        <f>IF(G7514='Check Register'!$E$1,H7514,"")</f>
        <v/>
      </c>
      <c r="J7514" s="16" t="str">
        <f t="shared" si="353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2"/>
        <v>June 19</v>
      </c>
      <c r="H7515" s="27">
        <f t="shared" si="354"/>
        <v>7514</v>
      </c>
      <c r="I7515" s="30" t="str">
        <f>IF(G7515='Check Register'!$E$1,H7515,"")</f>
        <v/>
      </c>
      <c r="J7515" s="16" t="str">
        <f t="shared" si="353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2"/>
        <v>June 19</v>
      </c>
      <c r="H7516" s="27">
        <f t="shared" si="354"/>
        <v>7515</v>
      </c>
      <c r="I7516" s="30" t="str">
        <f>IF(G7516='Check Register'!$E$1,H7516,"")</f>
        <v/>
      </c>
      <c r="J7516" s="16" t="str">
        <f t="shared" si="353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2"/>
        <v>June 19</v>
      </c>
      <c r="H7517" s="27">
        <f t="shared" si="354"/>
        <v>7516</v>
      </c>
      <c r="I7517" s="30" t="str">
        <f>IF(G7517='Check Register'!$E$1,H7517,"")</f>
        <v/>
      </c>
      <c r="J7517" s="16" t="str">
        <f t="shared" si="353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2"/>
        <v>June 19</v>
      </c>
      <c r="H7518" s="27">
        <f t="shared" si="354"/>
        <v>7517</v>
      </c>
      <c r="I7518" s="30" t="str">
        <f>IF(G7518='Check Register'!$E$1,H7518,"")</f>
        <v/>
      </c>
      <c r="J7518" s="16" t="str">
        <f t="shared" si="353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2"/>
        <v>June 19</v>
      </c>
      <c r="H7519" s="27">
        <f t="shared" si="354"/>
        <v>7518</v>
      </c>
      <c r="I7519" s="30" t="str">
        <f>IF(G7519='Check Register'!$E$1,H7519,"")</f>
        <v/>
      </c>
      <c r="J7519" s="16" t="str">
        <f t="shared" si="353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2"/>
        <v>June 19</v>
      </c>
      <c r="H7520" s="27">
        <f t="shared" si="354"/>
        <v>7519</v>
      </c>
      <c r="I7520" s="30" t="str">
        <f>IF(G7520='Check Register'!$E$1,H7520,"")</f>
        <v/>
      </c>
      <c r="J7520" s="16" t="str">
        <f t="shared" si="353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2"/>
        <v>June 19</v>
      </c>
      <c r="H7521" s="27">
        <f t="shared" si="354"/>
        <v>7520</v>
      </c>
      <c r="I7521" s="30" t="str">
        <f>IF(G7521='Check Register'!$E$1,H7521,"")</f>
        <v/>
      </c>
      <c r="J7521" s="16" t="str">
        <f t="shared" si="353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2"/>
        <v>June 19</v>
      </c>
      <c r="H7522" s="27">
        <f t="shared" si="354"/>
        <v>7521</v>
      </c>
      <c r="I7522" s="30" t="str">
        <f>IF(G7522='Check Register'!$E$1,H7522,"")</f>
        <v/>
      </c>
      <c r="J7522" s="16" t="str">
        <f t="shared" si="353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2"/>
        <v>June 19</v>
      </c>
      <c r="H7523" s="27">
        <f t="shared" si="354"/>
        <v>7522</v>
      </c>
      <c r="I7523" s="30" t="str">
        <f>IF(G7523='Check Register'!$E$1,H7523,"")</f>
        <v/>
      </c>
      <c r="J7523" s="16" t="str">
        <f t="shared" si="353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2"/>
        <v>June 19</v>
      </c>
      <c r="H7524" s="27">
        <f t="shared" si="354"/>
        <v>7523</v>
      </c>
      <c r="I7524" s="30" t="str">
        <f>IF(G7524='Check Register'!$E$1,H7524,"")</f>
        <v/>
      </c>
      <c r="J7524" s="16" t="str">
        <f t="shared" si="353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2"/>
        <v>June 19</v>
      </c>
      <c r="H7525" s="27">
        <f t="shared" si="354"/>
        <v>7524</v>
      </c>
      <c r="I7525" s="30" t="str">
        <f>IF(G7525='Check Register'!$E$1,H7525,"")</f>
        <v/>
      </c>
      <c r="J7525" s="16" t="str">
        <f t="shared" si="353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2"/>
        <v>June 19</v>
      </c>
      <c r="H7526" s="27">
        <f t="shared" si="354"/>
        <v>7525</v>
      </c>
      <c r="I7526" s="30" t="str">
        <f>IF(G7526='Check Register'!$E$1,H7526,"")</f>
        <v/>
      </c>
      <c r="J7526" s="16" t="str">
        <f t="shared" si="353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2"/>
        <v>June 19</v>
      </c>
      <c r="H7527" s="27">
        <f t="shared" si="354"/>
        <v>7526</v>
      </c>
      <c r="I7527" s="30" t="str">
        <f>IF(G7527='Check Register'!$E$1,H7527,"")</f>
        <v/>
      </c>
      <c r="J7527" s="16" t="str">
        <f t="shared" si="353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2"/>
        <v>June 19</v>
      </c>
      <c r="H7528" s="27">
        <f t="shared" si="354"/>
        <v>7527</v>
      </c>
      <c r="I7528" s="30" t="str">
        <f>IF(G7528='Check Register'!$E$1,H7528,"")</f>
        <v/>
      </c>
      <c r="J7528" s="16" t="str">
        <f t="shared" si="353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2"/>
        <v>June 19</v>
      </c>
      <c r="H7529" s="27">
        <f t="shared" si="354"/>
        <v>7528</v>
      </c>
      <c r="I7529" s="30" t="str">
        <f>IF(G7529='Check Register'!$E$1,H7529,"")</f>
        <v/>
      </c>
      <c r="J7529" s="16" t="str">
        <f t="shared" si="353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2"/>
        <v>June 19</v>
      </c>
      <c r="H7530" s="27">
        <f t="shared" si="354"/>
        <v>7529</v>
      </c>
      <c r="I7530" s="30" t="str">
        <f>IF(G7530='Check Register'!$E$1,H7530,"")</f>
        <v/>
      </c>
      <c r="J7530" s="16" t="str">
        <f t="shared" si="353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2"/>
        <v>June 19</v>
      </c>
      <c r="H7531" s="27">
        <f t="shared" si="354"/>
        <v>7530</v>
      </c>
      <c r="I7531" s="30" t="str">
        <f>IF(G7531='Check Register'!$E$1,H7531,"")</f>
        <v/>
      </c>
      <c r="J7531" s="16" t="str">
        <f t="shared" si="353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2"/>
        <v>June 19</v>
      </c>
      <c r="H7532" s="27">
        <f t="shared" si="354"/>
        <v>7531</v>
      </c>
      <c r="I7532" s="30" t="str">
        <f>IF(G7532='Check Register'!$E$1,H7532,"")</f>
        <v/>
      </c>
      <c r="J7532" s="16" t="str">
        <f t="shared" si="353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2"/>
        <v>June 19</v>
      </c>
      <c r="H7533" s="27">
        <f t="shared" si="354"/>
        <v>7532</v>
      </c>
      <c r="I7533" s="30" t="str">
        <f>IF(G7533='Check Register'!$E$1,H7533,"")</f>
        <v/>
      </c>
      <c r="J7533" s="16" t="str">
        <f t="shared" si="353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2"/>
        <v>June 19</v>
      </c>
      <c r="H7534" s="27">
        <f t="shared" si="354"/>
        <v>7533</v>
      </c>
      <c r="I7534" s="30" t="str">
        <f>IF(G7534='Check Register'!$E$1,H7534,"")</f>
        <v/>
      </c>
      <c r="J7534" s="16" t="str">
        <f t="shared" si="353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2"/>
        <v>June 19</v>
      </c>
      <c r="H7535" s="27">
        <f t="shared" si="354"/>
        <v>7534</v>
      </c>
      <c r="I7535" s="30" t="str">
        <f>IF(G7535='Check Register'!$E$1,H7535,"")</f>
        <v/>
      </c>
      <c r="J7535" s="16" t="str">
        <f t="shared" si="353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2"/>
        <v>June 19</v>
      </c>
      <c r="H7536" s="27">
        <f t="shared" si="354"/>
        <v>7535</v>
      </c>
      <c r="I7536" s="30" t="str">
        <f>IF(G7536='Check Register'!$E$1,H7536,"")</f>
        <v/>
      </c>
      <c r="J7536" s="16" t="str">
        <f t="shared" si="353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2"/>
        <v>June 19</v>
      </c>
      <c r="H7537" s="27">
        <f t="shared" si="354"/>
        <v>7536</v>
      </c>
      <c r="I7537" s="30" t="str">
        <f>IF(G7537='Check Register'!$E$1,H7537,"")</f>
        <v/>
      </c>
      <c r="J7537" s="16" t="str">
        <f t="shared" si="353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2"/>
        <v>June 19</v>
      </c>
      <c r="H7538" s="27">
        <f t="shared" si="354"/>
        <v>7537</v>
      </c>
      <c r="I7538" s="30" t="str">
        <f>IF(G7538='Check Register'!$E$1,H7538,"")</f>
        <v/>
      </c>
      <c r="J7538" s="16" t="str">
        <f t="shared" si="353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2"/>
        <v>June 19</v>
      </c>
      <c r="H7539" s="27">
        <f t="shared" si="354"/>
        <v>7538</v>
      </c>
      <c r="I7539" s="30" t="str">
        <f>IF(G7539='Check Register'!$E$1,H7539,"")</f>
        <v/>
      </c>
      <c r="J7539" s="16" t="str">
        <f t="shared" si="353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2"/>
        <v>June 19</v>
      </c>
      <c r="H7540" s="27">
        <f t="shared" si="354"/>
        <v>7539</v>
      </c>
      <c r="I7540" s="30" t="str">
        <f>IF(G7540='Check Register'!$E$1,H7540,"")</f>
        <v/>
      </c>
      <c r="J7540" s="16" t="str">
        <f t="shared" si="353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2"/>
        <v>June 19</v>
      </c>
      <c r="H7541" s="27">
        <f t="shared" si="354"/>
        <v>7540</v>
      </c>
      <c r="I7541" s="30" t="str">
        <f>IF(G7541='Check Register'!$E$1,H7541,"")</f>
        <v/>
      </c>
      <c r="J7541" s="16" t="str">
        <f t="shared" si="353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2"/>
        <v>June 19</v>
      </c>
      <c r="H7542" s="27">
        <f t="shared" si="354"/>
        <v>7541</v>
      </c>
      <c r="I7542" s="30" t="str">
        <f>IF(G7542='Check Register'!$E$1,H7542,"")</f>
        <v/>
      </c>
      <c r="J7542" s="16" t="str">
        <f t="shared" si="353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2"/>
        <v>June 19</v>
      </c>
      <c r="H7543" s="27">
        <f t="shared" si="354"/>
        <v>7542</v>
      </c>
      <c r="I7543" s="30" t="str">
        <f>IF(G7543='Check Register'!$E$1,H7543,"")</f>
        <v/>
      </c>
      <c r="J7543" s="16" t="str">
        <f t="shared" si="353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2"/>
        <v>June 19</v>
      </c>
      <c r="H7544" s="27">
        <f t="shared" si="354"/>
        <v>7543</v>
      </c>
      <c r="I7544" s="30" t="str">
        <f>IF(G7544='Check Register'!$E$1,H7544,"")</f>
        <v/>
      </c>
      <c r="J7544" s="16" t="str">
        <f t="shared" si="353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2"/>
        <v>June 19</v>
      </c>
      <c r="H7545" s="27">
        <f t="shared" si="354"/>
        <v>7544</v>
      </c>
      <c r="I7545" s="30" t="str">
        <f>IF(G7545='Check Register'!$E$1,H7545,"")</f>
        <v/>
      </c>
      <c r="J7545" s="16" t="str">
        <f t="shared" si="353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2"/>
        <v>June 19</v>
      </c>
      <c r="H7546" s="27">
        <f t="shared" si="354"/>
        <v>7545</v>
      </c>
      <c r="I7546" s="30" t="str">
        <f>IF(G7546='Check Register'!$E$1,H7546,"")</f>
        <v/>
      </c>
      <c r="J7546" s="16" t="str">
        <f t="shared" si="353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2"/>
        <v>June 19</v>
      </c>
      <c r="H7547" s="27">
        <f t="shared" si="354"/>
        <v>7546</v>
      </c>
      <c r="I7547" s="30" t="str">
        <f>IF(G7547='Check Register'!$E$1,H7547,"")</f>
        <v/>
      </c>
      <c r="J7547" s="16" t="str">
        <f t="shared" si="353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2"/>
        <v>June 19</v>
      </c>
      <c r="H7548" s="27">
        <f t="shared" si="354"/>
        <v>7547</v>
      </c>
      <c r="I7548" s="30" t="str">
        <f>IF(G7548='Check Register'!$E$1,H7548,"")</f>
        <v/>
      </c>
      <c r="J7548" s="16" t="str">
        <f t="shared" si="353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2"/>
        <v>June 19</v>
      </c>
      <c r="H7549" s="27">
        <f t="shared" si="354"/>
        <v>7548</v>
      </c>
      <c r="I7549" s="30" t="str">
        <f>IF(G7549='Check Register'!$E$1,H7549,"")</f>
        <v/>
      </c>
      <c r="J7549" s="16" t="str">
        <f t="shared" si="353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2"/>
        <v>June 19</v>
      </c>
      <c r="H7550" s="27">
        <f t="shared" si="354"/>
        <v>7549</v>
      </c>
      <c r="I7550" s="30" t="str">
        <f>IF(G7550='Check Register'!$E$1,H7550,"")</f>
        <v/>
      </c>
      <c r="J7550" s="16" t="str">
        <f t="shared" si="353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2"/>
        <v>June 19</v>
      </c>
      <c r="H7551" s="27">
        <f t="shared" si="354"/>
        <v>7550</v>
      </c>
      <c r="I7551" s="30" t="str">
        <f>IF(G7551='Check Register'!$E$1,H7551,"")</f>
        <v/>
      </c>
      <c r="J7551" s="16" t="str">
        <f t="shared" si="353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2"/>
        <v>June 19</v>
      </c>
      <c r="H7552" s="27">
        <f t="shared" si="354"/>
        <v>7551</v>
      </c>
      <c r="I7552" s="30" t="str">
        <f>IF(G7552='Check Register'!$E$1,H7552,"")</f>
        <v/>
      </c>
      <c r="J7552" s="16" t="str">
        <f t="shared" si="353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2"/>
        <v>June 19</v>
      </c>
      <c r="H7553" s="27">
        <f t="shared" si="354"/>
        <v>7552</v>
      </c>
      <c r="I7553" s="30" t="str">
        <f>IF(G7553='Check Register'!$E$1,H7553,"")</f>
        <v/>
      </c>
      <c r="J7553" s="16" t="str">
        <f t="shared" si="353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5">VLOOKUP(C7554,W:Y,3,TRUE)</f>
        <v>June 19</v>
      </c>
      <c r="H7554" s="27">
        <f t="shared" si="354"/>
        <v>7553</v>
      </c>
      <c r="I7554" s="30" t="str">
        <f>IF(G7554='Check Register'!$E$1,H7554,"")</f>
        <v/>
      </c>
      <c r="J7554" s="16" t="str">
        <f t="shared" ref="J7554:J7617" si="356">IFERROR(SMALL($I$2:$I$100000,H7554),"")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5"/>
        <v>June 19</v>
      </c>
      <c r="H7555" s="27">
        <f t="shared" si="354"/>
        <v>7554</v>
      </c>
      <c r="I7555" s="30" t="str">
        <f>IF(G7555='Check Register'!$E$1,H7555,"")</f>
        <v/>
      </c>
      <c r="J7555" s="16" t="str">
        <f t="shared" si="356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5"/>
        <v>June 19</v>
      </c>
      <c r="H7556" s="27">
        <f t="shared" si="354"/>
        <v>7555</v>
      </c>
      <c r="I7556" s="30" t="str">
        <f>IF(G7556='Check Register'!$E$1,H7556,"")</f>
        <v/>
      </c>
      <c r="J7556" s="16" t="str">
        <f t="shared" si="356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5"/>
        <v>June 19</v>
      </c>
      <c r="H7557" s="27">
        <f t="shared" ref="H7557:H7620" si="357">1+H7556</f>
        <v>7556</v>
      </c>
      <c r="I7557" s="30" t="str">
        <f>IF(G7557='Check Register'!$E$1,H7557,"")</f>
        <v/>
      </c>
      <c r="J7557" s="16" t="str">
        <f t="shared" si="356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5"/>
        <v>June 19</v>
      </c>
      <c r="H7558" s="27">
        <f t="shared" si="357"/>
        <v>7557</v>
      </c>
      <c r="I7558" s="30" t="str">
        <f>IF(G7558='Check Register'!$E$1,H7558,"")</f>
        <v/>
      </c>
      <c r="J7558" s="16" t="str">
        <f t="shared" si="356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5"/>
        <v>June 19</v>
      </c>
      <c r="H7559" s="27">
        <f t="shared" si="357"/>
        <v>7558</v>
      </c>
      <c r="I7559" s="30" t="str">
        <f>IF(G7559='Check Register'!$E$1,H7559,"")</f>
        <v/>
      </c>
      <c r="J7559" s="16" t="str">
        <f t="shared" si="356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5"/>
        <v>June 19</v>
      </c>
      <c r="H7560" s="27">
        <f t="shared" si="357"/>
        <v>7559</v>
      </c>
      <c r="I7560" s="30" t="str">
        <f>IF(G7560='Check Register'!$E$1,H7560,"")</f>
        <v/>
      </c>
      <c r="J7560" s="16" t="str">
        <f t="shared" si="356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5"/>
        <v>June 19</v>
      </c>
      <c r="H7561" s="27">
        <f t="shared" si="357"/>
        <v>7560</v>
      </c>
      <c r="I7561" s="30" t="str">
        <f>IF(G7561='Check Register'!$E$1,H7561,"")</f>
        <v/>
      </c>
      <c r="J7561" s="16" t="str">
        <f t="shared" si="356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5"/>
        <v>June 19</v>
      </c>
      <c r="H7562" s="27">
        <f t="shared" si="357"/>
        <v>7561</v>
      </c>
      <c r="I7562" s="30" t="str">
        <f>IF(G7562='Check Register'!$E$1,H7562,"")</f>
        <v/>
      </c>
      <c r="J7562" s="16" t="str">
        <f t="shared" si="356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5"/>
        <v>June 19</v>
      </c>
      <c r="H7563" s="27">
        <f t="shared" si="357"/>
        <v>7562</v>
      </c>
      <c r="I7563" s="30" t="str">
        <f>IF(G7563='Check Register'!$E$1,H7563,"")</f>
        <v/>
      </c>
      <c r="J7563" s="16" t="str">
        <f t="shared" si="356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5"/>
        <v>June 19</v>
      </c>
      <c r="H7564" s="27">
        <f t="shared" si="357"/>
        <v>7563</v>
      </c>
      <c r="I7564" s="30" t="str">
        <f>IF(G7564='Check Register'!$E$1,H7564,"")</f>
        <v/>
      </c>
      <c r="J7564" s="16" t="str">
        <f t="shared" si="356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5"/>
        <v>June 19</v>
      </c>
      <c r="H7565" s="27">
        <f t="shared" si="357"/>
        <v>7564</v>
      </c>
      <c r="I7565" s="30" t="str">
        <f>IF(G7565='Check Register'!$E$1,H7565,"")</f>
        <v/>
      </c>
      <c r="J7565" s="16" t="str">
        <f t="shared" si="356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5"/>
        <v>June 19</v>
      </c>
      <c r="H7566" s="27">
        <f t="shared" si="357"/>
        <v>7565</v>
      </c>
      <c r="I7566" s="30" t="str">
        <f>IF(G7566='Check Register'!$E$1,H7566,"")</f>
        <v/>
      </c>
      <c r="J7566" s="16" t="str">
        <f t="shared" si="356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5"/>
        <v>June 19</v>
      </c>
      <c r="H7567" s="27">
        <f t="shared" si="357"/>
        <v>7566</v>
      </c>
      <c r="I7567" s="30" t="str">
        <f>IF(G7567='Check Register'!$E$1,H7567,"")</f>
        <v/>
      </c>
      <c r="J7567" s="16" t="str">
        <f t="shared" si="356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5"/>
        <v>June 19</v>
      </c>
      <c r="H7568" s="27">
        <f t="shared" si="357"/>
        <v>7567</v>
      </c>
      <c r="I7568" s="30" t="str">
        <f>IF(G7568='Check Register'!$E$1,H7568,"")</f>
        <v/>
      </c>
      <c r="J7568" s="16" t="str">
        <f t="shared" si="356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5"/>
        <v>June 19</v>
      </c>
      <c r="H7569" s="27">
        <f t="shared" si="357"/>
        <v>7568</v>
      </c>
      <c r="I7569" s="30" t="str">
        <f>IF(G7569='Check Register'!$E$1,H7569,"")</f>
        <v/>
      </c>
      <c r="J7569" s="16" t="str">
        <f t="shared" si="356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5"/>
        <v>June 19</v>
      </c>
      <c r="H7570" s="27">
        <f t="shared" si="357"/>
        <v>7569</v>
      </c>
      <c r="I7570" s="30" t="str">
        <f>IF(G7570='Check Register'!$E$1,H7570,"")</f>
        <v/>
      </c>
      <c r="J7570" s="16" t="str">
        <f t="shared" si="356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5"/>
        <v>June 19</v>
      </c>
      <c r="H7571" s="27">
        <f t="shared" si="357"/>
        <v>7570</v>
      </c>
      <c r="I7571" s="30" t="str">
        <f>IF(G7571='Check Register'!$E$1,H7571,"")</f>
        <v/>
      </c>
      <c r="J7571" s="16" t="str">
        <f t="shared" si="356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5"/>
        <v>June 19</v>
      </c>
      <c r="H7572" s="27">
        <f t="shared" si="357"/>
        <v>7571</v>
      </c>
      <c r="I7572" s="30" t="str">
        <f>IF(G7572='Check Register'!$E$1,H7572,"")</f>
        <v/>
      </c>
      <c r="J7572" s="16" t="str">
        <f t="shared" si="356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5"/>
        <v>June 19</v>
      </c>
      <c r="H7573" s="27">
        <f t="shared" si="357"/>
        <v>7572</v>
      </c>
      <c r="I7573" s="30" t="str">
        <f>IF(G7573='Check Register'!$E$1,H7573,"")</f>
        <v/>
      </c>
      <c r="J7573" s="16" t="str">
        <f t="shared" si="356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5"/>
        <v>June 19</v>
      </c>
      <c r="H7574" s="27">
        <f t="shared" si="357"/>
        <v>7573</v>
      </c>
      <c r="I7574" s="30" t="str">
        <f>IF(G7574='Check Register'!$E$1,H7574,"")</f>
        <v/>
      </c>
      <c r="J7574" s="16" t="str">
        <f t="shared" si="356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5"/>
        <v>June 19</v>
      </c>
      <c r="H7575" s="27">
        <f t="shared" si="357"/>
        <v>7574</v>
      </c>
      <c r="I7575" s="30" t="str">
        <f>IF(G7575='Check Register'!$E$1,H7575,"")</f>
        <v/>
      </c>
      <c r="J7575" s="16" t="str">
        <f t="shared" si="356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5"/>
        <v>June 19</v>
      </c>
      <c r="H7576" s="27">
        <f t="shared" si="357"/>
        <v>7575</v>
      </c>
      <c r="I7576" s="30" t="str">
        <f>IF(G7576='Check Register'!$E$1,H7576,"")</f>
        <v/>
      </c>
      <c r="J7576" s="16" t="str">
        <f t="shared" si="356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5"/>
        <v>June 19</v>
      </c>
      <c r="H7577" s="27">
        <f t="shared" si="357"/>
        <v>7576</v>
      </c>
      <c r="I7577" s="30" t="str">
        <f>IF(G7577='Check Register'!$E$1,H7577,"")</f>
        <v/>
      </c>
      <c r="J7577" s="16" t="str">
        <f t="shared" si="356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5"/>
        <v>June 19</v>
      </c>
      <c r="H7578" s="27">
        <f t="shared" si="357"/>
        <v>7577</v>
      </c>
      <c r="I7578" s="30" t="str">
        <f>IF(G7578='Check Register'!$E$1,H7578,"")</f>
        <v/>
      </c>
      <c r="J7578" s="16" t="str">
        <f t="shared" si="356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5"/>
        <v>June 19</v>
      </c>
      <c r="H7579" s="27">
        <f t="shared" si="357"/>
        <v>7578</v>
      </c>
      <c r="I7579" s="30" t="str">
        <f>IF(G7579='Check Register'!$E$1,H7579,"")</f>
        <v/>
      </c>
      <c r="J7579" s="16" t="str">
        <f t="shared" si="356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5"/>
        <v>June 19</v>
      </c>
      <c r="H7580" s="27">
        <f t="shared" si="357"/>
        <v>7579</v>
      </c>
      <c r="I7580" s="30" t="str">
        <f>IF(G7580='Check Register'!$E$1,H7580,"")</f>
        <v/>
      </c>
      <c r="J7580" s="16" t="str">
        <f t="shared" si="356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5"/>
        <v>June 19</v>
      </c>
      <c r="H7581" s="27">
        <f t="shared" si="357"/>
        <v>7580</v>
      </c>
      <c r="I7581" s="30" t="str">
        <f>IF(G7581='Check Register'!$E$1,H7581,"")</f>
        <v/>
      </c>
      <c r="J7581" s="16" t="str">
        <f t="shared" si="356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5"/>
        <v>June 19</v>
      </c>
      <c r="H7582" s="27">
        <f t="shared" si="357"/>
        <v>7581</v>
      </c>
      <c r="I7582" s="30" t="str">
        <f>IF(G7582='Check Register'!$E$1,H7582,"")</f>
        <v/>
      </c>
      <c r="J7582" s="16" t="str">
        <f t="shared" si="356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5"/>
        <v>June 19</v>
      </c>
      <c r="H7583" s="27">
        <f t="shared" si="357"/>
        <v>7582</v>
      </c>
      <c r="I7583" s="30" t="str">
        <f>IF(G7583='Check Register'!$E$1,H7583,"")</f>
        <v/>
      </c>
      <c r="J7583" s="16" t="str">
        <f t="shared" si="356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5"/>
        <v>June 19</v>
      </c>
      <c r="H7584" s="27">
        <f t="shared" si="357"/>
        <v>7583</v>
      </c>
      <c r="I7584" s="30" t="str">
        <f>IF(G7584='Check Register'!$E$1,H7584,"")</f>
        <v/>
      </c>
      <c r="J7584" s="16" t="str">
        <f t="shared" si="356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5"/>
        <v>June 19</v>
      </c>
      <c r="H7585" s="27">
        <f t="shared" si="357"/>
        <v>7584</v>
      </c>
      <c r="I7585" s="30" t="str">
        <f>IF(G7585='Check Register'!$E$1,H7585,"")</f>
        <v/>
      </c>
      <c r="J7585" s="16" t="str">
        <f t="shared" si="356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5"/>
        <v>June 19</v>
      </c>
      <c r="H7586" s="27">
        <f t="shared" si="357"/>
        <v>7585</v>
      </c>
      <c r="I7586" s="30" t="str">
        <f>IF(G7586='Check Register'!$E$1,H7586,"")</f>
        <v/>
      </c>
      <c r="J7586" s="16" t="str">
        <f t="shared" si="356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5"/>
        <v>June 19</v>
      </c>
      <c r="H7587" s="27">
        <f t="shared" si="357"/>
        <v>7586</v>
      </c>
      <c r="I7587" s="30" t="str">
        <f>IF(G7587='Check Register'!$E$1,H7587,"")</f>
        <v/>
      </c>
      <c r="J7587" s="16" t="str">
        <f t="shared" si="356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5"/>
        <v>June 19</v>
      </c>
      <c r="H7588" s="27">
        <f t="shared" si="357"/>
        <v>7587</v>
      </c>
      <c r="I7588" s="30" t="str">
        <f>IF(G7588='Check Register'!$E$1,H7588,"")</f>
        <v/>
      </c>
      <c r="J7588" s="16" t="str">
        <f t="shared" si="356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5"/>
        <v>June 19</v>
      </c>
      <c r="H7589" s="27">
        <f t="shared" si="357"/>
        <v>7588</v>
      </c>
      <c r="I7589" s="30" t="str">
        <f>IF(G7589='Check Register'!$E$1,H7589,"")</f>
        <v/>
      </c>
      <c r="J7589" s="16" t="str">
        <f t="shared" si="356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5"/>
        <v>June 19</v>
      </c>
      <c r="H7590" s="27">
        <f t="shared" si="357"/>
        <v>7589</v>
      </c>
      <c r="I7590" s="30" t="str">
        <f>IF(G7590='Check Register'!$E$1,H7590,"")</f>
        <v/>
      </c>
      <c r="J7590" s="16" t="str">
        <f t="shared" si="356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5"/>
        <v>June 19</v>
      </c>
      <c r="H7591" s="27">
        <f t="shared" si="357"/>
        <v>7590</v>
      </c>
      <c r="I7591" s="30" t="str">
        <f>IF(G7591='Check Register'!$E$1,H7591,"")</f>
        <v/>
      </c>
      <c r="J7591" s="16" t="str">
        <f t="shared" si="356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5"/>
        <v>June 19</v>
      </c>
      <c r="H7592" s="27">
        <f t="shared" si="357"/>
        <v>7591</v>
      </c>
      <c r="I7592" s="30" t="str">
        <f>IF(G7592='Check Register'!$E$1,H7592,"")</f>
        <v/>
      </c>
      <c r="J7592" s="16" t="str">
        <f t="shared" si="356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5"/>
        <v>June 19</v>
      </c>
      <c r="H7593" s="27">
        <f t="shared" si="357"/>
        <v>7592</v>
      </c>
      <c r="I7593" s="30" t="str">
        <f>IF(G7593='Check Register'!$E$1,H7593,"")</f>
        <v/>
      </c>
      <c r="J7593" s="16" t="str">
        <f t="shared" si="356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5"/>
        <v>June 19</v>
      </c>
      <c r="H7594" s="27">
        <f t="shared" si="357"/>
        <v>7593</v>
      </c>
      <c r="I7594" s="30" t="str">
        <f>IF(G7594='Check Register'!$E$1,H7594,"")</f>
        <v/>
      </c>
      <c r="J7594" s="16" t="str">
        <f t="shared" si="356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5"/>
        <v>June 19</v>
      </c>
      <c r="H7595" s="27">
        <f t="shared" si="357"/>
        <v>7594</v>
      </c>
      <c r="I7595" s="30" t="str">
        <f>IF(G7595='Check Register'!$E$1,H7595,"")</f>
        <v/>
      </c>
      <c r="J7595" s="16" t="str">
        <f t="shared" si="356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5"/>
        <v>June 19</v>
      </c>
      <c r="H7596" s="27">
        <f t="shared" si="357"/>
        <v>7595</v>
      </c>
      <c r="I7596" s="30" t="str">
        <f>IF(G7596='Check Register'!$E$1,H7596,"")</f>
        <v/>
      </c>
      <c r="J7596" s="16" t="str">
        <f t="shared" si="356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5"/>
        <v>June 19</v>
      </c>
      <c r="H7597" s="27">
        <f t="shared" si="357"/>
        <v>7596</v>
      </c>
      <c r="I7597" s="30" t="str">
        <f>IF(G7597='Check Register'!$E$1,H7597,"")</f>
        <v/>
      </c>
      <c r="J7597" s="16" t="str">
        <f t="shared" si="356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5"/>
        <v>June 19</v>
      </c>
      <c r="H7598" s="27">
        <f t="shared" si="357"/>
        <v>7597</v>
      </c>
      <c r="I7598" s="30" t="str">
        <f>IF(G7598='Check Register'!$E$1,H7598,"")</f>
        <v/>
      </c>
      <c r="J7598" s="16" t="str">
        <f t="shared" si="356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5"/>
        <v>June 19</v>
      </c>
      <c r="H7599" s="27">
        <f t="shared" si="357"/>
        <v>7598</v>
      </c>
      <c r="I7599" s="30" t="str">
        <f>IF(G7599='Check Register'!$E$1,H7599,"")</f>
        <v/>
      </c>
      <c r="J7599" s="16" t="str">
        <f t="shared" si="356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5"/>
        <v>June 19</v>
      </c>
      <c r="H7600" s="27">
        <f t="shared" si="357"/>
        <v>7599</v>
      </c>
      <c r="I7600" s="30" t="str">
        <f>IF(G7600='Check Register'!$E$1,H7600,"")</f>
        <v/>
      </c>
      <c r="J7600" s="16" t="str">
        <f t="shared" si="356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5"/>
        <v>June 19</v>
      </c>
      <c r="H7601" s="27">
        <f t="shared" si="357"/>
        <v>7600</v>
      </c>
      <c r="I7601" s="30" t="str">
        <f>IF(G7601='Check Register'!$E$1,H7601,"")</f>
        <v/>
      </c>
      <c r="J7601" s="16" t="str">
        <f t="shared" si="356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5"/>
        <v>June 19</v>
      </c>
      <c r="H7602" s="27">
        <f t="shared" si="357"/>
        <v>7601</v>
      </c>
      <c r="I7602" s="30" t="str">
        <f>IF(G7602='Check Register'!$E$1,H7602,"")</f>
        <v/>
      </c>
      <c r="J7602" s="16" t="str">
        <f t="shared" si="356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5"/>
        <v>June 19</v>
      </c>
      <c r="H7603" s="27">
        <f t="shared" si="357"/>
        <v>7602</v>
      </c>
      <c r="I7603" s="30" t="str">
        <f>IF(G7603='Check Register'!$E$1,H7603,"")</f>
        <v/>
      </c>
      <c r="J7603" s="16" t="str">
        <f t="shared" si="356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5"/>
        <v>June 19</v>
      </c>
      <c r="H7604" s="27">
        <f t="shared" si="357"/>
        <v>7603</v>
      </c>
      <c r="I7604" s="30" t="str">
        <f>IF(G7604='Check Register'!$E$1,H7604,"")</f>
        <v/>
      </c>
      <c r="J7604" s="16" t="str">
        <f t="shared" si="356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5"/>
        <v>June 19</v>
      </c>
      <c r="H7605" s="27">
        <f t="shared" si="357"/>
        <v>7604</v>
      </c>
      <c r="I7605" s="30" t="str">
        <f>IF(G7605='Check Register'!$E$1,H7605,"")</f>
        <v/>
      </c>
      <c r="J7605" s="16" t="str">
        <f t="shared" si="356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5"/>
        <v>June 19</v>
      </c>
      <c r="H7606" s="27">
        <f t="shared" si="357"/>
        <v>7605</v>
      </c>
      <c r="I7606" s="30" t="str">
        <f>IF(G7606='Check Register'!$E$1,H7606,"")</f>
        <v/>
      </c>
      <c r="J7606" s="16" t="str">
        <f t="shared" si="356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5"/>
        <v>June 19</v>
      </c>
      <c r="H7607" s="27">
        <f t="shared" si="357"/>
        <v>7606</v>
      </c>
      <c r="I7607" s="30" t="str">
        <f>IF(G7607='Check Register'!$E$1,H7607,"")</f>
        <v/>
      </c>
      <c r="J7607" s="16" t="str">
        <f t="shared" si="356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5"/>
        <v>June 19</v>
      </c>
      <c r="H7608" s="27">
        <f t="shared" si="357"/>
        <v>7607</v>
      </c>
      <c r="I7608" s="30" t="str">
        <f>IF(G7608='Check Register'!$E$1,H7608,"")</f>
        <v/>
      </c>
      <c r="J7608" s="16" t="str">
        <f t="shared" si="356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5"/>
        <v>June 19</v>
      </c>
      <c r="H7609" s="27">
        <f t="shared" si="357"/>
        <v>7608</v>
      </c>
      <c r="I7609" s="30" t="str">
        <f>IF(G7609='Check Register'!$E$1,H7609,"")</f>
        <v/>
      </c>
      <c r="J7609" s="16" t="str">
        <f t="shared" si="356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5"/>
        <v>June 19</v>
      </c>
      <c r="H7610" s="27">
        <f t="shared" si="357"/>
        <v>7609</v>
      </c>
      <c r="I7610" s="30" t="str">
        <f>IF(G7610='Check Register'!$E$1,H7610,"")</f>
        <v/>
      </c>
      <c r="J7610" s="16" t="str">
        <f t="shared" si="356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5"/>
        <v>June 19</v>
      </c>
      <c r="H7611" s="27">
        <f t="shared" si="357"/>
        <v>7610</v>
      </c>
      <c r="I7611" s="30" t="str">
        <f>IF(G7611='Check Register'!$E$1,H7611,"")</f>
        <v/>
      </c>
      <c r="J7611" s="16" t="str">
        <f t="shared" si="356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5"/>
        <v>June 19</v>
      </c>
      <c r="H7612" s="27">
        <f t="shared" si="357"/>
        <v>7611</v>
      </c>
      <c r="I7612" s="30" t="str">
        <f>IF(G7612='Check Register'!$E$1,H7612,"")</f>
        <v/>
      </c>
      <c r="J7612" s="16" t="str">
        <f t="shared" si="356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5"/>
        <v>June 19</v>
      </c>
      <c r="H7613" s="27">
        <f t="shared" si="357"/>
        <v>7612</v>
      </c>
      <c r="I7613" s="30" t="str">
        <f>IF(G7613='Check Register'!$E$1,H7613,"")</f>
        <v/>
      </c>
      <c r="J7613" s="16" t="str">
        <f t="shared" si="356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5"/>
        <v>June 19</v>
      </c>
      <c r="H7614" s="27">
        <f t="shared" si="357"/>
        <v>7613</v>
      </c>
      <c r="I7614" s="30" t="str">
        <f>IF(G7614='Check Register'!$E$1,H7614,"")</f>
        <v/>
      </c>
      <c r="J7614" s="16" t="str">
        <f t="shared" si="356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5"/>
        <v>June 19</v>
      </c>
      <c r="H7615" s="27">
        <f t="shared" si="357"/>
        <v>7614</v>
      </c>
      <c r="I7615" s="30" t="str">
        <f>IF(G7615='Check Register'!$E$1,H7615,"")</f>
        <v/>
      </c>
      <c r="J7615" s="16" t="str">
        <f t="shared" si="356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5"/>
        <v>June 19</v>
      </c>
      <c r="H7616" s="27">
        <f t="shared" si="357"/>
        <v>7615</v>
      </c>
      <c r="I7616" s="30" t="str">
        <f>IF(G7616='Check Register'!$E$1,H7616,"")</f>
        <v/>
      </c>
      <c r="J7616" s="16" t="str">
        <f t="shared" si="356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5"/>
        <v>June 19</v>
      </c>
      <c r="H7617" s="27">
        <f t="shared" si="357"/>
        <v>7616</v>
      </c>
      <c r="I7617" s="30" t="str">
        <f>IF(G7617='Check Register'!$E$1,H7617,"")</f>
        <v/>
      </c>
      <c r="J7617" s="16" t="str">
        <f t="shared" si="356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8">VLOOKUP(C7618,W:Y,3,TRUE)</f>
        <v>June 19</v>
      </c>
      <c r="H7618" s="27">
        <f t="shared" si="357"/>
        <v>7617</v>
      </c>
      <c r="I7618" s="30" t="str">
        <f>IF(G7618='Check Register'!$E$1,H7618,"")</f>
        <v/>
      </c>
      <c r="J7618" s="16" t="str">
        <f t="shared" ref="J7618:J7681" si="359">IFERROR(SMALL($I$2:$I$100000,H7618),"")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8"/>
        <v>June 19</v>
      </c>
      <c r="H7619" s="27">
        <f t="shared" si="357"/>
        <v>7618</v>
      </c>
      <c r="I7619" s="30" t="str">
        <f>IF(G7619='Check Register'!$E$1,H7619,"")</f>
        <v/>
      </c>
      <c r="J7619" s="16" t="str">
        <f t="shared" si="359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8"/>
        <v>June 19</v>
      </c>
      <c r="H7620" s="27">
        <f t="shared" si="357"/>
        <v>7619</v>
      </c>
      <c r="I7620" s="30" t="str">
        <f>IF(G7620='Check Register'!$E$1,H7620,"")</f>
        <v/>
      </c>
      <c r="J7620" s="16" t="str">
        <f t="shared" si="359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8"/>
        <v>June 19</v>
      </c>
      <c r="H7621" s="27">
        <f t="shared" ref="H7621:H7684" si="360">1+H7620</f>
        <v>7620</v>
      </c>
      <c r="I7621" s="30" t="str">
        <f>IF(G7621='Check Register'!$E$1,H7621,"")</f>
        <v/>
      </c>
      <c r="J7621" s="16" t="str">
        <f t="shared" si="359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8"/>
        <v>June 19</v>
      </c>
      <c r="H7622" s="27">
        <f t="shared" si="360"/>
        <v>7621</v>
      </c>
      <c r="I7622" s="30" t="str">
        <f>IF(G7622='Check Register'!$E$1,H7622,"")</f>
        <v/>
      </c>
      <c r="J7622" s="16" t="str">
        <f t="shared" si="359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8"/>
        <v>June 19</v>
      </c>
      <c r="H7623" s="27">
        <f t="shared" si="360"/>
        <v>7622</v>
      </c>
      <c r="I7623" s="30" t="str">
        <f>IF(G7623='Check Register'!$E$1,H7623,"")</f>
        <v/>
      </c>
      <c r="J7623" s="16" t="str">
        <f t="shared" si="359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8"/>
        <v>June 19</v>
      </c>
      <c r="H7624" s="27">
        <f t="shared" si="360"/>
        <v>7623</v>
      </c>
      <c r="I7624" s="30" t="str">
        <f>IF(G7624='Check Register'!$E$1,H7624,"")</f>
        <v/>
      </c>
      <c r="J7624" s="16" t="str">
        <f t="shared" si="359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8"/>
        <v>June 19</v>
      </c>
      <c r="H7625" s="27">
        <f t="shared" si="360"/>
        <v>7624</v>
      </c>
      <c r="I7625" s="30" t="str">
        <f>IF(G7625='Check Register'!$E$1,H7625,"")</f>
        <v/>
      </c>
      <c r="J7625" s="16" t="str">
        <f t="shared" si="359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8"/>
        <v>June 19</v>
      </c>
      <c r="H7626" s="27">
        <f t="shared" si="360"/>
        <v>7625</v>
      </c>
      <c r="I7626" s="30" t="str">
        <f>IF(G7626='Check Register'!$E$1,H7626,"")</f>
        <v/>
      </c>
      <c r="J7626" s="16" t="str">
        <f t="shared" si="359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8"/>
        <v>June 19</v>
      </c>
      <c r="H7627" s="27">
        <f t="shared" si="360"/>
        <v>7626</v>
      </c>
      <c r="I7627" s="30" t="str">
        <f>IF(G7627='Check Register'!$E$1,H7627,"")</f>
        <v/>
      </c>
      <c r="J7627" s="16" t="str">
        <f t="shared" si="359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8"/>
        <v>June 19</v>
      </c>
      <c r="H7628" s="27">
        <f t="shared" si="360"/>
        <v>7627</v>
      </c>
      <c r="I7628" s="30" t="str">
        <f>IF(G7628='Check Register'!$E$1,H7628,"")</f>
        <v/>
      </c>
      <c r="J7628" s="16" t="str">
        <f t="shared" si="359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8"/>
        <v>June 19</v>
      </c>
      <c r="H7629" s="27">
        <f t="shared" si="360"/>
        <v>7628</v>
      </c>
      <c r="I7629" s="30" t="str">
        <f>IF(G7629='Check Register'!$E$1,H7629,"")</f>
        <v/>
      </c>
      <c r="J7629" s="16" t="str">
        <f t="shared" si="359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8"/>
        <v>June 19</v>
      </c>
      <c r="H7630" s="27">
        <f t="shared" si="360"/>
        <v>7629</v>
      </c>
      <c r="I7630" s="30" t="str">
        <f>IF(G7630='Check Register'!$E$1,H7630,"")</f>
        <v/>
      </c>
      <c r="J7630" s="16" t="str">
        <f t="shared" si="359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8"/>
        <v>June 19</v>
      </c>
      <c r="H7631" s="27">
        <f t="shared" si="360"/>
        <v>7630</v>
      </c>
      <c r="I7631" s="30" t="str">
        <f>IF(G7631='Check Register'!$E$1,H7631,"")</f>
        <v/>
      </c>
      <c r="J7631" s="16" t="str">
        <f t="shared" si="359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8"/>
        <v>June 19</v>
      </c>
      <c r="H7632" s="27">
        <f t="shared" si="360"/>
        <v>7631</v>
      </c>
      <c r="I7632" s="30" t="str">
        <f>IF(G7632='Check Register'!$E$1,H7632,"")</f>
        <v/>
      </c>
      <c r="J7632" s="16" t="str">
        <f t="shared" si="359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8"/>
        <v>June 19</v>
      </c>
      <c r="H7633" s="27">
        <f t="shared" si="360"/>
        <v>7632</v>
      </c>
      <c r="I7633" s="30" t="str">
        <f>IF(G7633='Check Register'!$E$1,H7633,"")</f>
        <v/>
      </c>
      <c r="J7633" s="16" t="str">
        <f t="shared" si="359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8"/>
        <v>June 19</v>
      </c>
      <c r="H7634" s="27">
        <f t="shared" si="360"/>
        <v>7633</v>
      </c>
      <c r="I7634" s="30" t="str">
        <f>IF(G7634='Check Register'!$E$1,H7634,"")</f>
        <v/>
      </c>
      <c r="J7634" s="16" t="str">
        <f t="shared" si="359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8"/>
        <v>June 19</v>
      </c>
      <c r="H7635" s="27">
        <f t="shared" si="360"/>
        <v>7634</v>
      </c>
      <c r="I7635" s="30" t="str">
        <f>IF(G7635='Check Register'!$E$1,H7635,"")</f>
        <v/>
      </c>
      <c r="J7635" s="16" t="str">
        <f t="shared" si="359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8"/>
        <v>June 19</v>
      </c>
      <c r="H7636" s="27">
        <f t="shared" si="360"/>
        <v>7635</v>
      </c>
      <c r="I7636" s="30" t="str">
        <f>IF(G7636='Check Register'!$E$1,H7636,"")</f>
        <v/>
      </c>
      <c r="J7636" s="16" t="str">
        <f t="shared" si="359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8"/>
        <v>June 19</v>
      </c>
      <c r="H7637" s="27">
        <f t="shared" si="360"/>
        <v>7636</v>
      </c>
      <c r="I7637" s="30" t="str">
        <f>IF(G7637='Check Register'!$E$1,H7637,"")</f>
        <v/>
      </c>
      <c r="J7637" s="16" t="str">
        <f t="shared" si="359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8"/>
        <v>June 19</v>
      </c>
      <c r="H7638" s="27">
        <f t="shared" si="360"/>
        <v>7637</v>
      </c>
      <c r="I7638" s="30" t="str">
        <f>IF(G7638='Check Register'!$E$1,H7638,"")</f>
        <v/>
      </c>
      <c r="J7638" s="16" t="str">
        <f t="shared" si="359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8"/>
        <v>June 19</v>
      </c>
      <c r="H7639" s="27">
        <f t="shared" si="360"/>
        <v>7638</v>
      </c>
      <c r="I7639" s="30" t="str">
        <f>IF(G7639='Check Register'!$E$1,H7639,"")</f>
        <v/>
      </c>
      <c r="J7639" s="16" t="str">
        <f t="shared" si="359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8"/>
        <v>June 19</v>
      </c>
      <c r="H7640" s="27">
        <f t="shared" si="360"/>
        <v>7639</v>
      </c>
      <c r="I7640" s="30" t="str">
        <f>IF(G7640='Check Register'!$E$1,H7640,"")</f>
        <v/>
      </c>
      <c r="J7640" s="16" t="str">
        <f t="shared" si="359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8"/>
        <v>June 19</v>
      </c>
      <c r="H7641" s="27">
        <f t="shared" si="360"/>
        <v>7640</v>
      </c>
      <c r="I7641" s="30" t="str">
        <f>IF(G7641='Check Register'!$E$1,H7641,"")</f>
        <v/>
      </c>
      <c r="J7641" s="16" t="str">
        <f t="shared" si="359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8"/>
        <v>June 19</v>
      </c>
      <c r="H7642" s="27">
        <f t="shared" si="360"/>
        <v>7641</v>
      </c>
      <c r="I7642" s="30" t="str">
        <f>IF(G7642='Check Register'!$E$1,H7642,"")</f>
        <v/>
      </c>
      <c r="J7642" s="16" t="str">
        <f t="shared" si="359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8"/>
        <v>June 19</v>
      </c>
      <c r="H7643" s="27">
        <f t="shared" si="360"/>
        <v>7642</v>
      </c>
      <c r="I7643" s="30" t="str">
        <f>IF(G7643='Check Register'!$E$1,H7643,"")</f>
        <v/>
      </c>
      <c r="J7643" s="16" t="str">
        <f t="shared" si="359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8"/>
        <v>June 19</v>
      </c>
      <c r="H7644" s="27">
        <f t="shared" si="360"/>
        <v>7643</v>
      </c>
      <c r="I7644" s="30" t="str">
        <f>IF(G7644='Check Register'!$E$1,H7644,"")</f>
        <v/>
      </c>
      <c r="J7644" s="16" t="str">
        <f t="shared" si="359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8"/>
        <v>June 19</v>
      </c>
      <c r="H7645" s="27">
        <f t="shared" si="360"/>
        <v>7644</v>
      </c>
      <c r="I7645" s="30" t="str">
        <f>IF(G7645='Check Register'!$E$1,H7645,"")</f>
        <v/>
      </c>
      <c r="J7645" s="16" t="str">
        <f t="shared" si="359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8"/>
        <v>June 19</v>
      </c>
      <c r="H7646" s="27">
        <f t="shared" si="360"/>
        <v>7645</v>
      </c>
      <c r="I7646" s="30" t="str">
        <f>IF(G7646='Check Register'!$E$1,H7646,"")</f>
        <v/>
      </c>
      <c r="J7646" s="16" t="str">
        <f t="shared" si="359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8"/>
        <v>June 19</v>
      </c>
      <c r="H7647" s="27">
        <f t="shared" si="360"/>
        <v>7646</v>
      </c>
      <c r="I7647" s="30" t="str">
        <f>IF(G7647='Check Register'!$E$1,H7647,"")</f>
        <v/>
      </c>
      <c r="J7647" s="16" t="str">
        <f t="shared" si="359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8"/>
        <v>June 19</v>
      </c>
      <c r="H7648" s="27">
        <f t="shared" si="360"/>
        <v>7647</v>
      </c>
      <c r="I7648" s="30" t="str">
        <f>IF(G7648='Check Register'!$E$1,H7648,"")</f>
        <v/>
      </c>
      <c r="J7648" s="16" t="str">
        <f t="shared" si="359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8"/>
        <v>June 19</v>
      </c>
      <c r="H7649" s="27">
        <f t="shared" si="360"/>
        <v>7648</v>
      </c>
      <c r="I7649" s="30" t="str">
        <f>IF(G7649='Check Register'!$E$1,H7649,"")</f>
        <v/>
      </c>
      <c r="J7649" s="16" t="str">
        <f t="shared" si="359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8"/>
        <v>June 19</v>
      </c>
      <c r="H7650" s="27">
        <f t="shared" si="360"/>
        <v>7649</v>
      </c>
      <c r="I7650" s="30" t="str">
        <f>IF(G7650='Check Register'!$E$1,H7650,"")</f>
        <v/>
      </c>
      <c r="J7650" s="16" t="str">
        <f t="shared" si="359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8"/>
        <v>June 19</v>
      </c>
      <c r="H7651" s="27">
        <f t="shared" si="360"/>
        <v>7650</v>
      </c>
      <c r="I7651" s="30" t="str">
        <f>IF(G7651='Check Register'!$E$1,H7651,"")</f>
        <v/>
      </c>
      <c r="J7651" s="16" t="str">
        <f t="shared" si="359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8"/>
        <v>June 19</v>
      </c>
      <c r="H7652" s="27">
        <f t="shared" si="360"/>
        <v>7651</v>
      </c>
      <c r="I7652" s="30" t="str">
        <f>IF(G7652='Check Register'!$E$1,H7652,"")</f>
        <v/>
      </c>
      <c r="J7652" s="16" t="str">
        <f t="shared" si="359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8"/>
        <v>June 19</v>
      </c>
      <c r="H7653" s="27">
        <f t="shared" si="360"/>
        <v>7652</v>
      </c>
      <c r="I7653" s="30" t="str">
        <f>IF(G7653='Check Register'!$E$1,H7653,"")</f>
        <v/>
      </c>
      <c r="J7653" s="16" t="str">
        <f t="shared" si="359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8"/>
        <v>June 19</v>
      </c>
      <c r="H7654" s="27">
        <f t="shared" si="360"/>
        <v>7653</v>
      </c>
      <c r="I7654" s="30" t="str">
        <f>IF(G7654='Check Register'!$E$1,H7654,"")</f>
        <v/>
      </c>
      <c r="J7654" s="16" t="str">
        <f t="shared" si="359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8"/>
        <v>June 19</v>
      </c>
      <c r="H7655" s="27">
        <f t="shared" si="360"/>
        <v>7654</v>
      </c>
      <c r="I7655" s="30" t="str">
        <f>IF(G7655='Check Register'!$E$1,H7655,"")</f>
        <v/>
      </c>
      <c r="J7655" s="16" t="str">
        <f t="shared" si="359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8"/>
        <v>June 19</v>
      </c>
      <c r="H7656" s="27">
        <f t="shared" si="360"/>
        <v>7655</v>
      </c>
      <c r="I7656" s="30" t="str">
        <f>IF(G7656='Check Register'!$E$1,H7656,"")</f>
        <v/>
      </c>
      <c r="J7656" s="16" t="str">
        <f t="shared" si="359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8"/>
        <v>June 19</v>
      </c>
      <c r="H7657" s="27">
        <f t="shared" si="360"/>
        <v>7656</v>
      </c>
      <c r="I7657" s="30" t="str">
        <f>IF(G7657='Check Register'!$E$1,H7657,"")</f>
        <v/>
      </c>
      <c r="J7657" s="16" t="str">
        <f t="shared" si="359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8"/>
        <v>June 19</v>
      </c>
      <c r="H7658" s="27">
        <f t="shared" si="360"/>
        <v>7657</v>
      </c>
      <c r="I7658" s="30" t="str">
        <f>IF(G7658='Check Register'!$E$1,H7658,"")</f>
        <v/>
      </c>
      <c r="J7658" s="16" t="str">
        <f t="shared" si="359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8"/>
        <v>June 19</v>
      </c>
      <c r="H7659" s="27">
        <f t="shared" si="360"/>
        <v>7658</v>
      </c>
      <c r="I7659" s="30" t="str">
        <f>IF(G7659='Check Register'!$E$1,H7659,"")</f>
        <v/>
      </c>
      <c r="J7659" s="16" t="str">
        <f t="shared" si="359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8"/>
        <v>June 19</v>
      </c>
      <c r="H7660" s="27">
        <f t="shared" si="360"/>
        <v>7659</v>
      </c>
      <c r="I7660" s="30" t="str">
        <f>IF(G7660='Check Register'!$E$1,H7660,"")</f>
        <v/>
      </c>
      <c r="J7660" s="16" t="str">
        <f t="shared" si="359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8"/>
        <v>June 19</v>
      </c>
      <c r="H7661" s="27">
        <f t="shared" si="360"/>
        <v>7660</v>
      </c>
      <c r="I7661" s="30" t="str">
        <f>IF(G7661='Check Register'!$E$1,H7661,"")</f>
        <v/>
      </c>
      <c r="J7661" s="16" t="str">
        <f t="shared" si="359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8"/>
        <v>June 19</v>
      </c>
      <c r="H7662" s="27">
        <f t="shared" si="360"/>
        <v>7661</v>
      </c>
      <c r="I7662" s="30" t="str">
        <f>IF(G7662='Check Register'!$E$1,H7662,"")</f>
        <v/>
      </c>
      <c r="J7662" s="16" t="str">
        <f t="shared" si="359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8"/>
        <v>June 19</v>
      </c>
      <c r="H7663" s="27">
        <f t="shared" si="360"/>
        <v>7662</v>
      </c>
      <c r="I7663" s="30" t="str">
        <f>IF(G7663='Check Register'!$E$1,H7663,"")</f>
        <v/>
      </c>
      <c r="J7663" s="16" t="str">
        <f t="shared" si="359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8"/>
        <v>June 19</v>
      </c>
      <c r="H7664" s="27">
        <f t="shared" si="360"/>
        <v>7663</v>
      </c>
      <c r="I7664" s="30" t="str">
        <f>IF(G7664='Check Register'!$E$1,H7664,"")</f>
        <v/>
      </c>
      <c r="J7664" s="16" t="str">
        <f t="shared" si="359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8"/>
        <v>June 19</v>
      </c>
      <c r="H7665" s="27">
        <f t="shared" si="360"/>
        <v>7664</v>
      </c>
      <c r="I7665" s="30" t="str">
        <f>IF(G7665='Check Register'!$E$1,H7665,"")</f>
        <v/>
      </c>
      <c r="J7665" s="16" t="str">
        <f t="shared" si="359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8"/>
        <v>June 19</v>
      </c>
      <c r="H7666" s="27">
        <f t="shared" si="360"/>
        <v>7665</v>
      </c>
      <c r="I7666" s="30" t="str">
        <f>IF(G7666='Check Register'!$E$1,H7666,"")</f>
        <v/>
      </c>
      <c r="J7666" s="16" t="str">
        <f t="shared" si="359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8"/>
        <v>June 19</v>
      </c>
      <c r="H7667" s="27">
        <f t="shared" si="360"/>
        <v>7666</v>
      </c>
      <c r="I7667" s="30" t="str">
        <f>IF(G7667='Check Register'!$E$1,H7667,"")</f>
        <v/>
      </c>
      <c r="J7667" s="16" t="str">
        <f t="shared" si="359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8"/>
        <v>June 19</v>
      </c>
      <c r="H7668" s="27">
        <f t="shared" si="360"/>
        <v>7667</v>
      </c>
      <c r="I7668" s="30" t="str">
        <f>IF(G7668='Check Register'!$E$1,H7668,"")</f>
        <v/>
      </c>
      <c r="J7668" s="16" t="str">
        <f t="shared" si="359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8"/>
        <v>June 19</v>
      </c>
      <c r="H7669" s="27">
        <f t="shared" si="360"/>
        <v>7668</v>
      </c>
      <c r="I7669" s="30" t="str">
        <f>IF(G7669='Check Register'!$E$1,H7669,"")</f>
        <v/>
      </c>
      <c r="J7669" s="16" t="str">
        <f t="shared" si="359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8"/>
        <v>June 19</v>
      </c>
      <c r="H7670" s="27">
        <f t="shared" si="360"/>
        <v>7669</v>
      </c>
      <c r="I7670" s="30" t="str">
        <f>IF(G7670='Check Register'!$E$1,H7670,"")</f>
        <v/>
      </c>
      <c r="J7670" s="16" t="str">
        <f t="shared" si="359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8"/>
        <v>June 19</v>
      </c>
      <c r="H7671" s="27">
        <f t="shared" si="360"/>
        <v>7670</v>
      </c>
      <c r="I7671" s="30" t="str">
        <f>IF(G7671='Check Register'!$E$1,H7671,"")</f>
        <v/>
      </c>
      <c r="J7671" s="16" t="str">
        <f t="shared" si="359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8"/>
        <v>June 19</v>
      </c>
      <c r="H7672" s="27">
        <f t="shared" si="360"/>
        <v>7671</v>
      </c>
      <c r="I7672" s="30" t="str">
        <f>IF(G7672='Check Register'!$E$1,H7672,"")</f>
        <v/>
      </c>
      <c r="J7672" s="16" t="str">
        <f t="shared" si="359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8"/>
        <v>June 19</v>
      </c>
      <c r="H7673" s="27">
        <f t="shared" si="360"/>
        <v>7672</v>
      </c>
      <c r="I7673" s="30" t="str">
        <f>IF(G7673='Check Register'!$E$1,H7673,"")</f>
        <v/>
      </c>
      <c r="J7673" s="16" t="str">
        <f t="shared" si="359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8"/>
        <v>June 19</v>
      </c>
      <c r="H7674" s="27">
        <f t="shared" si="360"/>
        <v>7673</v>
      </c>
      <c r="I7674" s="30" t="str">
        <f>IF(G7674='Check Register'!$E$1,H7674,"")</f>
        <v/>
      </c>
      <c r="J7674" s="16" t="str">
        <f t="shared" si="359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8"/>
        <v>June 19</v>
      </c>
      <c r="H7675" s="27">
        <f t="shared" si="360"/>
        <v>7674</v>
      </c>
      <c r="I7675" s="30" t="str">
        <f>IF(G7675='Check Register'!$E$1,H7675,"")</f>
        <v/>
      </c>
      <c r="J7675" s="16" t="str">
        <f t="shared" si="359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8"/>
        <v>June 19</v>
      </c>
      <c r="H7676" s="27">
        <f t="shared" si="360"/>
        <v>7675</v>
      </c>
      <c r="I7676" s="30" t="str">
        <f>IF(G7676='Check Register'!$E$1,H7676,"")</f>
        <v/>
      </c>
      <c r="J7676" s="16" t="str">
        <f t="shared" si="359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8"/>
        <v>June 19</v>
      </c>
      <c r="H7677" s="27">
        <f t="shared" si="360"/>
        <v>7676</v>
      </c>
      <c r="I7677" s="30" t="str">
        <f>IF(G7677='Check Register'!$E$1,H7677,"")</f>
        <v/>
      </c>
      <c r="J7677" s="16" t="str">
        <f t="shared" si="359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8"/>
        <v>June 19</v>
      </c>
      <c r="H7678" s="27">
        <f t="shared" si="360"/>
        <v>7677</v>
      </c>
      <c r="I7678" s="30" t="str">
        <f>IF(G7678='Check Register'!$E$1,H7678,"")</f>
        <v/>
      </c>
      <c r="J7678" s="16" t="str">
        <f t="shared" si="359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8"/>
        <v>June 19</v>
      </c>
      <c r="H7679" s="27">
        <f t="shared" si="360"/>
        <v>7678</v>
      </c>
      <c r="I7679" s="30" t="str">
        <f>IF(G7679='Check Register'!$E$1,H7679,"")</f>
        <v/>
      </c>
      <c r="J7679" s="16" t="str">
        <f t="shared" si="359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8"/>
        <v>June 19</v>
      </c>
      <c r="H7680" s="27">
        <f t="shared" si="360"/>
        <v>7679</v>
      </c>
      <c r="I7680" s="30" t="str">
        <f>IF(G7680='Check Register'!$E$1,H7680,"")</f>
        <v/>
      </c>
      <c r="J7680" s="16" t="str">
        <f t="shared" si="359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8"/>
        <v>June 19</v>
      </c>
      <c r="H7681" s="27">
        <f t="shared" si="360"/>
        <v>7680</v>
      </c>
      <c r="I7681" s="30" t="str">
        <f>IF(G7681='Check Register'!$E$1,H7681,"")</f>
        <v/>
      </c>
      <c r="J7681" s="16" t="str">
        <f t="shared" si="359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1">VLOOKUP(C7682,W:Y,3,TRUE)</f>
        <v>June 19</v>
      </c>
      <c r="H7682" s="27">
        <f t="shared" si="360"/>
        <v>7681</v>
      </c>
      <c r="I7682" s="30" t="str">
        <f>IF(G7682='Check Register'!$E$1,H7682,"")</f>
        <v/>
      </c>
      <c r="J7682" s="16" t="str">
        <f t="shared" ref="J7682:J7745" si="362">IFERROR(SMALL($I$2:$I$100000,H7682),"")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1"/>
        <v>June 19</v>
      </c>
      <c r="H7683" s="27">
        <f t="shared" si="360"/>
        <v>7682</v>
      </c>
      <c r="I7683" s="30" t="str">
        <f>IF(G7683='Check Register'!$E$1,H7683,"")</f>
        <v/>
      </c>
      <c r="J7683" s="16" t="str">
        <f t="shared" si="362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1"/>
        <v>June 19</v>
      </c>
      <c r="H7684" s="27">
        <f t="shared" si="360"/>
        <v>7683</v>
      </c>
      <c r="I7684" s="30" t="str">
        <f>IF(G7684='Check Register'!$E$1,H7684,"")</f>
        <v/>
      </c>
      <c r="J7684" s="16" t="str">
        <f t="shared" si="362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1"/>
        <v>June 19</v>
      </c>
      <c r="H7685" s="27">
        <f t="shared" ref="H7685:H7748" si="363">1+H7684</f>
        <v>7684</v>
      </c>
      <c r="I7685" s="30" t="str">
        <f>IF(G7685='Check Register'!$E$1,H7685,"")</f>
        <v/>
      </c>
      <c r="J7685" s="16" t="str">
        <f t="shared" si="362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1"/>
        <v>June 19</v>
      </c>
      <c r="H7686" s="27">
        <f t="shared" si="363"/>
        <v>7685</v>
      </c>
      <c r="I7686" s="30" t="str">
        <f>IF(G7686='Check Register'!$E$1,H7686,"")</f>
        <v/>
      </c>
      <c r="J7686" s="16" t="str">
        <f t="shared" si="362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1"/>
        <v>June 19</v>
      </c>
      <c r="H7687" s="27">
        <f t="shared" si="363"/>
        <v>7686</v>
      </c>
      <c r="I7687" s="30" t="str">
        <f>IF(G7687='Check Register'!$E$1,H7687,"")</f>
        <v/>
      </c>
      <c r="J7687" s="16" t="str">
        <f t="shared" si="362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1"/>
        <v>June 19</v>
      </c>
      <c r="H7688" s="27">
        <f t="shared" si="363"/>
        <v>7687</v>
      </c>
      <c r="I7688" s="30" t="str">
        <f>IF(G7688='Check Register'!$E$1,H7688,"")</f>
        <v/>
      </c>
      <c r="J7688" s="16" t="str">
        <f t="shared" si="362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1"/>
        <v>June 19</v>
      </c>
      <c r="H7689" s="27">
        <f t="shared" si="363"/>
        <v>7688</v>
      </c>
      <c r="I7689" s="30" t="str">
        <f>IF(G7689='Check Register'!$E$1,H7689,"")</f>
        <v/>
      </c>
      <c r="J7689" s="16" t="str">
        <f t="shared" si="362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1"/>
        <v>June 19</v>
      </c>
      <c r="H7690" s="27">
        <f t="shared" si="363"/>
        <v>7689</v>
      </c>
      <c r="I7690" s="30" t="str">
        <f>IF(G7690='Check Register'!$E$1,H7690,"")</f>
        <v/>
      </c>
      <c r="J7690" s="16" t="str">
        <f t="shared" si="362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1"/>
        <v>June 19</v>
      </c>
      <c r="H7691" s="27">
        <f t="shared" si="363"/>
        <v>7690</v>
      </c>
      <c r="I7691" s="30" t="str">
        <f>IF(G7691='Check Register'!$E$1,H7691,"")</f>
        <v/>
      </c>
      <c r="J7691" s="16" t="str">
        <f t="shared" si="362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1"/>
        <v>June 19</v>
      </c>
      <c r="H7692" s="27">
        <f t="shared" si="363"/>
        <v>7691</v>
      </c>
      <c r="I7692" s="30" t="str">
        <f>IF(G7692='Check Register'!$E$1,H7692,"")</f>
        <v/>
      </c>
      <c r="J7692" s="16" t="str">
        <f t="shared" si="362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1"/>
        <v>June 19</v>
      </c>
      <c r="H7693" s="27">
        <f t="shared" si="363"/>
        <v>7692</v>
      </c>
      <c r="I7693" s="30" t="str">
        <f>IF(G7693='Check Register'!$E$1,H7693,"")</f>
        <v/>
      </c>
      <c r="J7693" s="16" t="str">
        <f t="shared" si="362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1"/>
        <v>June 19</v>
      </c>
      <c r="H7694" s="27">
        <f t="shared" si="363"/>
        <v>7693</v>
      </c>
      <c r="I7694" s="30" t="str">
        <f>IF(G7694='Check Register'!$E$1,H7694,"")</f>
        <v/>
      </c>
      <c r="J7694" s="16" t="str">
        <f t="shared" si="362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1"/>
        <v>June 19</v>
      </c>
      <c r="H7695" s="27">
        <f t="shared" si="363"/>
        <v>7694</v>
      </c>
      <c r="I7695" s="30" t="str">
        <f>IF(G7695='Check Register'!$E$1,H7695,"")</f>
        <v/>
      </c>
      <c r="J7695" s="16" t="str">
        <f t="shared" si="362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1"/>
        <v>June 19</v>
      </c>
      <c r="H7696" s="27">
        <f t="shared" si="363"/>
        <v>7695</v>
      </c>
      <c r="I7696" s="30" t="str">
        <f>IF(G7696='Check Register'!$E$1,H7696,"")</f>
        <v/>
      </c>
      <c r="J7696" s="16" t="str">
        <f t="shared" si="362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1"/>
        <v>June 19</v>
      </c>
      <c r="H7697" s="27">
        <f t="shared" si="363"/>
        <v>7696</v>
      </c>
      <c r="I7697" s="30" t="str">
        <f>IF(G7697='Check Register'!$E$1,H7697,"")</f>
        <v/>
      </c>
      <c r="J7697" s="16" t="str">
        <f t="shared" si="362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1"/>
        <v>June 19</v>
      </c>
      <c r="H7698" s="27">
        <f t="shared" si="363"/>
        <v>7697</v>
      </c>
      <c r="I7698" s="30" t="str">
        <f>IF(G7698='Check Register'!$E$1,H7698,"")</f>
        <v/>
      </c>
      <c r="J7698" s="16" t="str">
        <f t="shared" si="362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1"/>
        <v>June 19</v>
      </c>
      <c r="H7699" s="27">
        <f t="shared" si="363"/>
        <v>7698</v>
      </c>
      <c r="I7699" s="30" t="str">
        <f>IF(G7699='Check Register'!$E$1,H7699,"")</f>
        <v/>
      </c>
      <c r="J7699" s="16" t="str">
        <f t="shared" si="362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1"/>
        <v>June 19</v>
      </c>
      <c r="H7700" s="27">
        <f t="shared" si="363"/>
        <v>7699</v>
      </c>
      <c r="I7700" s="30" t="str">
        <f>IF(G7700='Check Register'!$E$1,H7700,"")</f>
        <v/>
      </c>
      <c r="J7700" s="16" t="str">
        <f t="shared" si="362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1"/>
        <v>June 19</v>
      </c>
      <c r="H7701" s="27">
        <f t="shared" si="363"/>
        <v>7700</v>
      </c>
      <c r="I7701" s="30" t="str">
        <f>IF(G7701='Check Register'!$E$1,H7701,"")</f>
        <v/>
      </c>
      <c r="J7701" s="16" t="str">
        <f t="shared" si="362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1"/>
        <v>June 19</v>
      </c>
      <c r="H7702" s="27">
        <f t="shared" si="363"/>
        <v>7701</v>
      </c>
      <c r="I7702" s="30" t="str">
        <f>IF(G7702='Check Register'!$E$1,H7702,"")</f>
        <v/>
      </c>
      <c r="J7702" s="16" t="str">
        <f t="shared" si="362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1"/>
        <v>June 19</v>
      </c>
      <c r="H7703" s="27">
        <f t="shared" si="363"/>
        <v>7702</v>
      </c>
      <c r="I7703" s="30" t="str">
        <f>IF(G7703='Check Register'!$E$1,H7703,"")</f>
        <v/>
      </c>
      <c r="J7703" s="16" t="str">
        <f t="shared" si="362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1"/>
        <v>June 19</v>
      </c>
      <c r="H7704" s="27">
        <f t="shared" si="363"/>
        <v>7703</v>
      </c>
      <c r="I7704" s="30" t="str">
        <f>IF(G7704='Check Register'!$E$1,H7704,"")</f>
        <v/>
      </c>
      <c r="J7704" s="16" t="str">
        <f t="shared" si="362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1"/>
        <v>June 19</v>
      </c>
      <c r="H7705" s="27">
        <f t="shared" si="363"/>
        <v>7704</v>
      </c>
      <c r="I7705" s="30" t="str">
        <f>IF(G7705='Check Register'!$E$1,H7705,"")</f>
        <v/>
      </c>
      <c r="J7705" s="16" t="str">
        <f t="shared" si="362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1"/>
        <v>June 19</v>
      </c>
      <c r="H7706" s="27">
        <f t="shared" si="363"/>
        <v>7705</v>
      </c>
      <c r="I7706" s="30" t="str">
        <f>IF(G7706='Check Register'!$E$1,H7706,"")</f>
        <v/>
      </c>
      <c r="J7706" s="16" t="str">
        <f t="shared" si="362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1"/>
        <v>June 19</v>
      </c>
      <c r="H7707" s="27">
        <f t="shared" si="363"/>
        <v>7706</v>
      </c>
      <c r="I7707" s="30" t="str">
        <f>IF(G7707='Check Register'!$E$1,H7707,"")</f>
        <v/>
      </c>
      <c r="J7707" s="16" t="str">
        <f t="shared" si="362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1"/>
        <v>June 19</v>
      </c>
      <c r="H7708" s="27">
        <f t="shared" si="363"/>
        <v>7707</v>
      </c>
      <c r="I7708" s="30" t="str">
        <f>IF(G7708='Check Register'!$E$1,H7708,"")</f>
        <v/>
      </c>
      <c r="J7708" s="16" t="str">
        <f t="shared" si="362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1"/>
        <v>June 19</v>
      </c>
      <c r="H7709" s="27">
        <f t="shared" si="363"/>
        <v>7708</v>
      </c>
      <c r="I7709" s="30" t="str">
        <f>IF(G7709='Check Register'!$E$1,H7709,"")</f>
        <v/>
      </c>
      <c r="J7709" s="16" t="str">
        <f t="shared" si="362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1"/>
        <v>June 19</v>
      </c>
      <c r="H7710" s="27">
        <f t="shared" si="363"/>
        <v>7709</v>
      </c>
      <c r="I7710" s="30" t="str">
        <f>IF(G7710='Check Register'!$E$1,H7710,"")</f>
        <v/>
      </c>
      <c r="J7710" s="16" t="str">
        <f t="shared" si="362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1"/>
        <v>June 19</v>
      </c>
      <c r="H7711" s="27">
        <f t="shared" si="363"/>
        <v>7710</v>
      </c>
      <c r="I7711" s="30" t="str">
        <f>IF(G7711='Check Register'!$E$1,H7711,"")</f>
        <v/>
      </c>
      <c r="J7711" s="16" t="str">
        <f t="shared" si="362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1"/>
        <v>June 19</v>
      </c>
      <c r="H7712" s="27">
        <f t="shared" si="363"/>
        <v>7711</v>
      </c>
      <c r="I7712" s="30" t="str">
        <f>IF(G7712='Check Register'!$E$1,H7712,"")</f>
        <v/>
      </c>
      <c r="J7712" s="16" t="str">
        <f t="shared" si="362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1"/>
        <v>June 19</v>
      </c>
      <c r="H7713" s="27">
        <f t="shared" si="363"/>
        <v>7712</v>
      </c>
      <c r="I7713" s="30" t="str">
        <f>IF(G7713='Check Register'!$E$1,H7713,"")</f>
        <v/>
      </c>
      <c r="J7713" s="16" t="str">
        <f t="shared" si="362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1"/>
        <v>June 19</v>
      </c>
      <c r="H7714" s="27">
        <f t="shared" si="363"/>
        <v>7713</v>
      </c>
      <c r="I7714" s="30" t="str">
        <f>IF(G7714='Check Register'!$E$1,H7714,"")</f>
        <v/>
      </c>
      <c r="J7714" s="16" t="str">
        <f t="shared" si="362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1"/>
        <v>June 19</v>
      </c>
      <c r="H7715" s="27">
        <f t="shared" si="363"/>
        <v>7714</v>
      </c>
      <c r="I7715" s="30" t="str">
        <f>IF(G7715='Check Register'!$E$1,H7715,"")</f>
        <v/>
      </c>
      <c r="J7715" s="16" t="str">
        <f t="shared" si="362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1"/>
        <v>June 19</v>
      </c>
      <c r="H7716" s="27">
        <f t="shared" si="363"/>
        <v>7715</v>
      </c>
      <c r="I7716" s="30" t="str">
        <f>IF(G7716='Check Register'!$E$1,H7716,"")</f>
        <v/>
      </c>
      <c r="J7716" s="16" t="str">
        <f t="shared" si="362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1"/>
        <v>June 19</v>
      </c>
      <c r="H7717" s="27">
        <f t="shared" si="363"/>
        <v>7716</v>
      </c>
      <c r="I7717" s="30" t="str">
        <f>IF(G7717='Check Register'!$E$1,H7717,"")</f>
        <v/>
      </c>
      <c r="J7717" s="16" t="str">
        <f t="shared" si="362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1"/>
        <v>June 19</v>
      </c>
      <c r="H7718" s="27">
        <f t="shared" si="363"/>
        <v>7717</v>
      </c>
      <c r="I7718" s="30" t="str">
        <f>IF(G7718='Check Register'!$E$1,H7718,"")</f>
        <v/>
      </c>
      <c r="J7718" s="16" t="str">
        <f t="shared" si="362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1"/>
        <v>June 19</v>
      </c>
      <c r="H7719" s="27">
        <f t="shared" si="363"/>
        <v>7718</v>
      </c>
      <c r="I7719" s="30" t="str">
        <f>IF(G7719='Check Register'!$E$1,H7719,"")</f>
        <v/>
      </c>
      <c r="J7719" s="16" t="str">
        <f t="shared" si="362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1"/>
        <v>June 19</v>
      </c>
      <c r="H7720" s="27">
        <f t="shared" si="363"/>
        <v>7719</v>
      </c>
      <c r="I7720" s="30" t="str">
        <f>IF(G7720='Check Register'!$E$1,H7720,"")</f>
        <v/>
      </c>
      <c r="J7720" s="16" t="str">
        <f t="shared" si="362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1"/>
        <v>June 19</v>
      </c>
      <c r="H7721" s="27">
        <f t="shared" si="363"/>
        <v>7720</v>
      </c>
      <c r="I7721" s="30" t="str">
        <f>IF(G7721='Check Register'!$E$1,H7721,"")</f>
        <v/>
      </c>
      <c r="J7721" s="16" t="str">
        <f t="shared" si="362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1"/>
        <v>June 19</v>
      </c>
      <c r="H7722" s="27">
        <f t="shared" si="363"/>
        <v>7721</v>
      </c>
      <c r="I7722" s="30" t="str">
        <f>IF(G7722='Check Register'!$E$1,H7722,"")</f>
        <v/>
      </c>
      <c r="J7722" s="16" t="str">
        <f t="shared" si="362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1"/>
        <v>June 19</v>
      </c>
      <c r="H7723" s="27">
        <f t="shared" si="363"/>
        <v>7722</v>
      </c>
      <c r="I7723" s="30" t="str">
        <f>IF(G7723='Check Register'!$E$1,H7723,"")</f>
        <v/>
      </c>
      <c r="J7723" s="16" t="str">
        <f t="shared" si="362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1"/>
        <v>June 19</v>
      </c>
      <c r="H7724" s="27">
        <f t="shared" si="363"/>
        <v>7723</v>
      </c>
      <c r="I7724" s="30" t="str">
        <f>IF(G7724='Check Register'!$E$1,H7724,"")</f>
        <v/>
      </c>
      <c r="J7724" s="16" t="str">
        <f t="shared" si="362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1"/>
        <v>June 19</v>
      </c>
      <c r="H7725" s="27">
        <f t="shared" si="363"/>
        <v>7724</v>
      </c>
      <c r="I7725" s="30" t="str">
        <f>IF(G7725='Check Register'!$E$1,H7725,"")</f>
        <v/>
      </c>
      <c r="J7725" s="16" t="str">
        <f t="shared" si="362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1"/>
        <v>June 19</v>
      </c>
      <c r="H7726" s="27">
        <f t="shared" si="363"/>
        <v>7725</v>
      </c>
      <c r="I7726" s="30" t="str">
        <f>IF(G7726='Check Register'!$E$1,H7726,"")</f>
        <v/>
      </c>
      <c r="J7726" s="16" t="str">
        <f t="shared" si="362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1"/>
        <v>June 19</v>
      </c>
      <c r="H7727" s="27">
        <f t="shared" si="363"/>
        <v>7726</v>
      </c>
      <c r="I7727" s="30" t="str">
        <f>IF(G7727='Check Register'!$E$1,H7727,"")</f>
        <v/>
      </c>
      <c r="J7727" s="16" t="str">
        <f t="shared" si="362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1"/>
        <v>June 19</v>
      </c>
      <c r="H7728" s="27">
        <f t="shared" si="363"/>
        <v>7727</v>
      </c>
      <c r="I7728" s="30" t="str">
        <f>IF(G7728='Check Register'!$E$1,H7728,"")</f>
        <v/>
      </c>
      <c r="J7728" s="16" t="str">
        <f t="shared" si="362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1"/>
        <v>June 19</v>
      </c>
      <c r="H7729" s="27">
        <f t="shared" si="363"/>
        <v>7728</v>
      </c>
      <c r="I7729" s="30" t="str">
        <f>IF(G7729='Check Register'!$E$1,H7729,"")</f>
        <v/>
      </c>
      <c r="J7729" s="16" t="str">
        <f t="shared" si="362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1"/>
        <v>June 19</v>
      </c>
      <c r="H7730" s="27">
        <f t="shared" si="363"/>
        <v>7729</v>
      </c>
      <c r="I7730" s="30" t="str">
        <f>IF(G7730='Check Register'!$E$1,H7730,"")</f>
        <v/>
      </c>
      <c r="J7730" s="16" t="str">
        <f t="shared" si="362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1"/>
        <v>June 19</v>
      </c>
      <c r="H7731" s="27">
        <f t="shared" si="363"/>
        <v>7730</v>
      </c>
      <c r="I7731" s="30" t="str">
        <f>IF(G7731='Check Register'!$E$1,H7731,"")</f>
        <v/>
      </c>
      <c r="J7731" s="16" t="str">
        <f t="shared" si="362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1"/>
        <v>June 19</v>
      </c>
      <c r="H7732" s="27">
        <f t="shared" si="363"/>
        <v>7731</v>
      </c>
      <c r="I7732" s="30" t="str">
        <f>IF(G7732='Check Register'!$E$1,H7732,"")</f>
        <v/>
      </c>
      <c r="J7732" s="16" t="str">
        <f t="shared" si="362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1"/>
        <v>June 19</v>
      </c>
      <c r="H7733" s="27">
        <f t="shared" si="363"/>
        <v>7732</v>
      </c>
      <c r="I7733" s="30" t="str">
        <f>IF(G7733='Check Register'!$E$1,H7733,"")</f>
        <v/>
      </c>
      <c r="J7733" s="16" t="str">
        <f t="shared" si="362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1"/>
        <v>June 19</v>
      </c>
      <c r="H7734" s="27">
        <f t="shared" si="363"/>
        <v>7733</v>
      </c>
      <c r="I7734" s="30" t="str">
        <f>IF(G7734='Check Register'!$E$1,H7734,"")</f>
        <v/>
      </c>
      <c r="J7734" s="16" t="str">
        <f t="shared" si="362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1"/>
        <v>June 19</v>
      </c>
      <c r="H7735" s="27">
        <f t="shared" si="363"/>
        <v>7734</v>
      </c>
      <c r="I7735" s="30" t="str">
        <f>IF(G7735='Check Register'!$E$1,H7735,"")</f>
        <v/>
      </c>
      <c r="J7735" s="16" t="str">
        <f t="shared" si="362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1"/>
        <v>June 19</v>
      </c>
      <c r="H7736" s="27">
        <f t="shared" si="363"/>
        <v>7735</v>
      </c>
      <c r="I7736" s="30" t="str">
        <f>IF(G7736='Check Register'!$E$1,H7736,"")</f>
        <v/>
      </c>
      <c r="J7736" s="16" t="str">
        <f t="shared" si="362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1"/>
        <v>June 19</v>
      </c>
      <c r="H7737" s="27">
        <f t="shared" si="363"/>
        <v>7736</v>
      </c>
      <c r="I7737" s="30" t="str">
        <f>IF(G7737='Check Register'!$E$1,H7737,"")</f>
        <v/>
      </c>
      <c r="J7737" s="16" t="str">
        <f t="shared" si="362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1"/>
        <v>June 19</v>
      </c>
      <c r="H7738" s="27">
        <f t="shared" si="363"/>
        <v>7737</v>
      </c>
      <c r="I7738" s="30" t="str">
        <f>IF(G7738='Check Register'!$E$1,H7738,"")</f>
        <v/>
      </c>
      <c r="J7738" s="16" t="str">
        <f t="shared" si="362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1"/>
        <v>June 19</v>
      </c>
      <c r="H7739" s="27">
        <f t="shared" si="363"/>
        <v>7738</v>
      </c>
      <c r="I7739" s="30" t="str">
        <f>IF(G7739='Check Register'!$E$1,H7739,"")</f>
        <v/>
      </c>
      <c r="J7739" s="16" t="str">
        <f t="shared" si="362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1"/>
        <v>June 19</v>
      </c>
      <c r="H7740" s="27">
        <f t="shared" si="363"/>
        <v>7739</v>
      </c>
      <c r="I7740" s="30" t="str">
        <f>IF(G7740='Check Register'!$E$1,H7740,"")</f>
        <v/>
      </c>
      <c r="J7740" s="16" t="str">
        <f t="shared" si="362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1"/>
        <v>June 19</v>
      </c>
      <c r="H7741" s="27">
        <f t="shared" si="363"/>
        <v>7740</v>
      </c>
      <c r="I7741" s="30" t="str">
        <f>IF(G7741='Check Register'!$E$1,H7741,"")</f>
        <v/>
      </c>
      <c r="J7741" s="16" t="str">
        <f t="shared" si="362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1"/>
        <v>June 19</v>
      </c>
      <c r="H7742" s="27">
        <f t="shared" si="363"/>
        <v>7741</v>
      </c>
      <c r="I7742" s="30" t="str">
        <f>IF(G7742='Check Register'!$E$1,H7742,"")</f>
        <v/>
      </c>
      <c r="J7742" s="16" t="str">
        <f t="shared" si="362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1"/>
        <v>June 19</v>
      </c>
      <c r="H7743" s="27">
        <f t="shared" si="363"/>
        <v>7742</v>
      </c>
      <c r="I7743" s="30" t="str">
        <f>IF(G7743='Check Register'!$E$1,H7743,"")</f>
        <v/>
      </c>
      <c r="J7743" s="16" t="str">
        <f t="shared" si="362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1"/>
        <v>June 19</v>
      </c>
      <c r="H7744" s="27">
        <f t="shared" si="363"/>
        <v>7743</v>
      </c>
      <c r="I7744" s="30" t="str">
        <f>IF(G7744='Check Register'!$E$1,H7744,"")</f>
        <v/>
      </c>
      <c r="J7744" s="16" t="str">
        <f t="shared" si="362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1"/>
        <v>June 19</v>
      </c>
      <c r="H7745" s="27">
        <f t="shared" si="363"/>
        <v>7744</v>
      </c>
      <c r="I7745" s="30" t="str">
        <f>IF(G7745='Check Register'!$E$1,H7745,"")</f>
        <v/>
      </c>
      <c r="J7745" s="16" t="str">
        <f t="shared" si="362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4">VLOOKUP(C7746,W:Y,3,TRUE)</f>
        <v>June 19</v>
      </c>
      <c r="H7746" s="27">
        <f t="shared" si="363"/>
        <v>7745</v>
      </c>
      <c r="I7746" s="30" t="str">
        <f>IF(G7746='Check Register'!$E$1,H7746,"")</f>
        <v/>
      </c>
      <c r="J7746" s="16" t="str">
        <f t="shared" ref="J7746:J7809" si="365">IFERROR(SMALL($I$2:$I$100000,H7746),"")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4"/>
        <v>June 19</v>
      </c>
      <c r="H7747" s="27">
        <f t="shared" si="363"/>
        <v>7746</v>
      </c>
      <c r="I7747" s="30" t="str">
        <f>IF(G7747='Check Register'!$E$1,H7747,"")</f>
        <v/>
      </c>
      <c r="J7747" s="16" t="str">
        <f t="shared" si="365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4"/>
        <v>July 19</v>
      </c>
      <c r="H7748" s="27">
        <f t="shared" si="363"/>
        <v>7747</v>
      </c>
      <c r="I7748" s="30" t="str">
        <f>IF(G7748='Check Register'!$E$1,H7748,"")</f>
        <v/>
      </c>
      <c r="J7748" s="16" t="str">
        <f t="shared" si="365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4"/>
        <v>July 19</v>
      </c>
      <c r="H7749" s="27">
        <f t="shared" ref="H7749:H7812" si="366">1+H7748</f>
        <v>7748</v>
      </c>
      <c r="I7749" s="30" t="str">
        <f>IF(G7749='Check Register'!$E$1,H7749,"")</f>
        <v/>
      </c>
      <c r="J7749" s="16" t="str">
        <f t="shared" si="365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4"/>
        <v>July 19</v>
      </c>
      <c r="H7750" s="27">
        <f t="shared" si="366"/>
        <v>7749</v>
      </c>
      <c r="I7750" s="30" t="str">
        <f>IF(G7750='Check Register'!$E$1,H7750,"")</f>
        <v/>
      </c>
      <c r="J7750" s="16" t="str">
        <f t="shared" si="365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4"/>
        <v>July 19</v>
      </c>
      <c r="H7751" s="27">
        <f t="shared" si="366"/>
        <v>7750</v>
      </c>
      <c r="I7751" s="30" t="str">
        <f>IF(G7751='Check Register'!$E$1,H7751,"")</f>
        <v/>
      </c>
      <c r="J7751" s="16" t="str">
        <f t="shared" si="365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4"/>
        <v>July 19</v>
      </c>
      <c r="H7752" s="27">
        <f t="shared" si="366"/>
        <v>7751</v>
      </c>
      <c r="I7752" s="30" t="str">
        <f>IF(G7752='Check Register'!$E$1,H7752,"")</f>
        <v/>
      </c>
      <c r="J7752" s="16" t="str">
        <f t="shared" si="365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4"/>
        <v>July 19</v>
      </c>
      <c r="H7753" s="27">
        <f t="shared" si="366"/>
        <v>7752</v>
      </c>
      <c r="I7753" s="30" t="str">
        <f>IF(G7753='Check Register'!$E$1,H7753,"")</f>
        <v/>
      </c>
      <c r="J7753" s="16" t="str">
        <f t="shared" si="365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4"/>
        <v>July 19</v>
      </c>
      <c r="H7754" s="27">
        <f t="shared" si="366"/>
        <v>7753</v>
      </c>
      <c r="I7754" s="30" t="str">
        <f>IF(G7754='Check Register'!$E$1,H7754,"")</f>
        <v/>
      </c>
      <c r="J7754" s="16" t="str">
        <f t="shared" si="365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4"/>
        <v>July 19</v>
      </c>
      <c r="H7755" s="27">
        <f t="shared" si="366"/>
        <v>7754</v>
      </c>
      <c r="I7755" s="30" t="str">
        <f>IF(G7755='Check Register'!$E$1,H7755,"")</f>
        <v/>
      </c>
      <c r="J7755" s="16" t="str">
        <f t="shared" si="365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4"/>
        <v>July 19</v>
      </c>
      <c r="H7756" s="27">
        <f t="shared" si="366"/>
        <v>7755</v>
      </c>
      <c r="I7756" s="30" t="str">
        <f>IF(G7756='Check Register'!$E$1,H7756,"")</f>
        <v/>
      </c>
      <c r="J7756" s="16" t="str">
        <f t="shared" si="365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4"/>
        <v>July 19</v>
      </c>
      <c r="H7757" s="27">
        <f t="shared" si="366"/>
        <v>7756</v>
      </c>
      <c r="I7757" s="30" t="str">
        <f>IF(G7757='Check Register'!$E$1,H7757,"")</f>
        <v/>
      </c>
      <c r="J7757" s="16" t="str">
        <f t="shared" si="365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4"/>
        <v>July 19</v>
      </c>
      <c r="H7758" s="27">
        <f t="shared" si="366"/>
        <v>7757</v>
      </c>
      <c r="I7758" s="30" t="str">
        <f>IF(G7758='Check Register'!$E$1,H7758,"")</f>
        <v/>
      </c>
      <c r="J7758" s="16" t="str">
        <f t="shared" si="365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4"/>
        <v>July 19</v>
      </c>
      <c r="H7759" s="27">
        <f t="shared" si="366"/>
        <v>7758</v>
      </c>
      <c r="I7759" s="30" t="str">
        <f>IF(G7759='Check Register'!$E$1,H7759,"")</f>
        <v/>
      </c>
      <c r="J7759" s="16" t="str">
        <f t="shared" si="365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4"/>
        <v>July 19</v>
      </c>
      <c r="H7760" s="27">
        <f t="shared" si="366"/>
        <v>7759</v>
      </c>
      <c r="I7760" s="30" t="str">
        <f>IF(G7760='Check Register'!$E$1,H7760,"")</f>
        <v/>
      </c>
      <c r="J7760" s="16" t="str">
        <f t="shared" si="365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4"/>
        <v>July 19</v>
      </c>
      <c r="H7761" s="27">
        <f t="shared" si="366"/>
        <v>7760</v>
      </c>
      <c r="I7761" s="30" t="str">
        <f>IF(G7761='Check Register'!$E$1,H7761,"")</f>
        <v/>
      </c>
      <c r="J7761" s="16" t="str">
        <f t="shared" si="365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4"/>
        <v>July 19</v>
      </c>
      <c r="H7762" s="27">
        <f t="shared" si="366"/>
        <v>7761</v>
      </c>
      <c r="I7762" s="30" t="str">
        <f>IF(G7762='Check Register'!$E$1,H7762,"")</f>
        <v/>
      </c>
      <c r="J7762" s="16" t="str">
        <f t="shared" si="365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4"/>
        <v>July 19</v>
      </c>
      <c r="H7763" s="27">
        <f t="shared" si="366"/>
        <v>7762</v>
      </c>
      <c r="I7763" s="30" t="str">
        <f>IF(G7763='Check Register'!$E$1,H7763,"")</f>
        <v/>
      </c>
      <c r="J7763" s="16" t="str">
        <f t="shared" si="365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4"/>
        <v>July 19</v>
      </c>
      <c r="H7764" s="27">
        <f t="shared" si="366"/>
        <v>7763</v>
      </c>
      <c r="I7764" s="30" t="str">
        <f>IF(G7764='Check Register'!$E$1,H7764,"")</f>
        <v/>
      </c>
      <c r="J7764" s="16" t="str">
        <f t="shared" si="365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4"/>
        <v>July 19</v>
      </c>
      <c r="H7765" s="27">
        <f t="shared" si="366"/>
        <v>7764</v>
      </c>
      <c r="I7765" s="30" t="str">
        <f>IF(G7765='Check Register'!$E$1,H7765,"")</f>
        <v/>
      </c>
      <c r="J7765" s="16" t="str">
        <f t="shared" si="365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4"/>
        <v>July 19</v>
      </c>
      <c r="H7766" s="27">
        <f t="shared" si="366"/>
        <v>7765</v>
      </c>
      <c r="I7766" s="30" t="str">
        <f>IF(G7766='Check Register'!$E$1,H7766,"")</f>
        <v/>
      </c>
      <c r="J7766" s="16" t="str">
        <f t="shared" si="365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4"/>
        <v>July 19</v>
      </c>
      <c r="H7767" s="27">
        <f t="shared" si="366"/>
        <v>7766</v>
      </c>
      <c r="I7767" s="30" t="str">
        <f>IF(G7767='Check Register'!$E$1,H7767,"")</f>
        <v/>
      </c>
      <c r="J7767" s="16" t="str">
        <f t="shared" si="365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4"/>
        <v>July 19</v>
      </c>
      <c r="H7768" s="27">
        <f t="shared" si="366"/>
        <v>7767</v>
      </c>
      <c r="I7768" s="30" t="str">
        <f>IF(G7768='Check Register'!$E$1,H7768,"")</f>
        <v/>
      </c>
      <c r="J7768" s="16" t="str">
        <f t="shared" si="365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4"/>
        <v>July 19</v>
      </c>
      <c r="H7769" s="27">
        <f t="shared" si="366"/>
        <v>7768</v>
      </c>
      <c r="I7769" s="30" t="str">
        <f>IF(G7769='Check Register'!$E$1,H7769,"")</f>
        <v/>
      </c>
      <c r="J7769" s="16" t="str">
        <f t="shared" si="365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4"/>
        <v>July 19</v>
      </c>
      <c r="H7770" s="27">
        <f t="shared" si="366"/>
        <v>7769</v>
      </c>
      <c r="I7770" s="30" t="str">
        <f>IF(G7770='Check Register'!$E$1,H7770,"")</f>
        <v/>
      </c>
      <c r="J7770" s="16" t="str">
        <f t="shared" si="365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4"/>
        <v>July 19</v>
      </c>
      <c r="H7771" s="27">
        <f t="shared" si="366"/>
        <v>7770</v>
      </c>
      <c r="I7771" s="30" t="str">
        <f>IF(G7771='Check Register'!$E$1,H7771,"")</f>
        <v/>
      </c>
      <c r="J7771" s="16" t="str">
        <f t="shared" si="365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4"/>
        <v>July 19</v>
      </c>
      <c r="H7772" s="27">
        <f t="shared" si="366"/>
        <v>7771</v>
      </c>
      <c r="I7772" s="30" t="str">
        <f>IF(G7772='Check Register'!$E$1,H7772,"")</f>
        <v/>
      </c>
      <c r="J7772" s="16" t="str">
        <f t="shared" si="365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4"/>
        <v>July 19</v>
      </c>
      <c r="H7773" s="27">
        <f t="shared" si="366"/>
        <v>7772</v>
      </c>
      <c r="I7773" s="30" t="str">
        <f>IF(G7773='Check Register'!$E$1,H7773,"")</f>
        <v/>
      </c>
      <c r="J7773" s="16" t="str">
        <f t="shared" si="365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4"/>
        <v>July 19</v>
      </c>
      <c r="H7774" s="27">
        <f t="shared" si="366"/>
        <v>7773</v>
      </c>
      <c r="I7774" s="30" t="str">
        <f>IF(G7774='Check Register'!$E$1,H7774,"")</f>
        <v/>
      </c>
      <c r="J7774" s="16" t="str">
        <f t="shared" si="365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4"/>
        <v>July 19</v>
      </c>
      <c r="H7775" s="27">
        <f t="shared" si="366"/>
        <v>7774</v>
      </c>
      <c r="I7775" s="30" t="str">
        <f>IF(G7775='Check Register'!$E$1,H7775,"")</f>
        <v/>
      </c>
      <c r="J7775" s="16" t="str">
        <f t="shared" si="365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4"/>
        <v>July 19</v>
      </c>
      <c r="H7776" s="27">
        <f t="shared" si="366"/>
        <v>7775</v>
      </c>
      <c r="I7776" s="30" t="str">
        <f>IF(G7776='Check Register'!$E$1,H7776,"")</f>
        <v/>
      </c>
      <c r="J7776" s="16" t="str">
        <f t="shared" si="365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4"/>
        <v>July 19</v>
      </c>
      <c r="H7777" s="27">
        <f t="shared" si="366"/>
        <v>7776</v>
      </c>
      <c r="I7777" s="30" t="str">
        <f>IF(G7777='Check Register'!$E$1,H7777,"")</f>
        <v/>
      </c>
      <c r="J7777" s="16" t="str">
        <f t="shared" si="365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4"/>
        <v>July 19</v>
      </c>
      <c r="H7778" s="27">
        <f t="shared" si="366"/>
        <v>7777</v>
      </c>
      <c r="I7778" s="30" t="str">
        <f>IF(G7778='Check Register'!$E$1,H7778,"")</f>
        <v/>
      </c>
      <c r="J7778" s="16" t="str">
        <f t="shared" si="365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4"/>
        <v>July 19</v>
      </c>
      <c r="H7779" s="27">
        <f t="shared" si="366"/>
        <v>7778</v>
      </c>
      <c r="I7779" s="30" t="str">
        <f>IF(G7779='Check Register'!$E$1,H7779,"")</f>
        <v/>
      </c>
      <c r="J7779" s="16" t="str">
        <f t="shared" si="365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4"/>
        <v>July 19</v>
      </c>
      <c r="H7780" s="27">
        <f t="shared" si="366"/>
        <v>7779</v>
      </c>
      <c r="I7780" s="30" t="str">
        <f>IF(G7780='Check Register'!$E$1,H7780,"")</f>
        <v/>
      </c>
      <c r="J7780" s="16" t="str">
        <f t="shared" si="365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4"/>
        <v>July 19</v>
      </c>
      <c r="H7781" s="27">
        <f t="shared" si="366"/>
        <v>7780</v>
      </c>
      <c r="I7781" s="30" t="str">
        <f>IF(G7781='Check Register'!$E$1,H7781,"")</f>
        <v/>
      </c>
      <c r="J7781" s="16" t="str">
        <f t="shared" si="365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4"/>
        <v>July 19</v>
      </c>
      <c r="H7782" s="27">
        <f t="shared" si="366"/>
        <v>7781</v>
      </c>
      <c r="I7782" s="30" t="str">
        <f>IF(G7782='Check Register'!$E$1,H7782,"")</f>
        <v/>
      </c>
      <c r="J7782" s="16" t="str">
        <f t="shared" si="365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4"/>
        <v>July 19</v>
      </c>
      <c r="H7783" s="27">
        <f t="shared" si="366"/>
        <v>7782</v>
      </c>
      <c r="I7783" s="30" t="str">
        <f>IF(G7783='Check Register'!$E$1,H7783,"")</f>
        <v/>
      </c>
      <c r="J7783" s="16" t="str">
        <f t="shared" si="365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4"/>
        <v>July 19</v>
      </c>
      <c r="H7784" s="27">
        <f t="shared" si="366"/>
        <v>7783</v>
      </c>
      <c r="I7784" s="30" t="str">
        <f>IF(G7784='Check Register'!$E$1,H7784,"")</f>
        <v/>
      </c>
      <c r="J7784" s="16" t="str">
        <f t="shared" si="365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4"/>
        <v>July 19</v>
      </c>
      <c r="H7785" s="27">
        <f t="shared" si="366"/>
        <v>7784</v>
      </c>
      <c r="I7785" s="30" t="str">
        <f>IF(G7785='Check Register'!$E$1,H7785,"")</f>
        <v/>
      </c>
      <c r="J7785" s="16" t="str">
        <f t="shared" si="365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4"/>
        <v>July 19</v>
      </c>
      <c r="H7786" s="27">
        <f t="shared" si="366"/>
        <v>7785</v>
      </c>
      <c r="I7786" s="30" t="str">
        <f>IF(G7786='Check Register'!$E$1,H7786,"")</f>
        <v/>
      </c>
      <c r="J7786" s="16" t="str">
        <f t="shared" si="365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4"/>
        <v>July 19</v>
      </c>
      <c r="H7787" s="27">
        <f t="shared" si="366"/>
        <v>7786</v>
      </c>
      <c r="I7787" s="30" t="str">
        <f>IF(G7787='Check Register'!$E$1,H7787,"")</f>
        <v/>
      </c>
      <c r="J7787" s="16" t="str">
        <f t="shared" si="365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4"/>
        <v>July 19</v>
      </c>
      <c r="H7788" s="27">
        <f t="shared" si="366"/>
        <v>7787</v>
      </c>
      <c r="I7788" s="30" t="str">
        <f>IF(G7788='Check Register'!$E$1,H7788,"")</f>
        <v/>
      </c>
      <c r="J7788" s="16" t="str">
        <f t="shared" si="365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4"/>
        <v>July 19</v>
      </c>
      <c r="H7789" s="27">
        <f t="shared" si="366"/>
        <v>7788</v>
      </c>
      <c r="I7789" s="30" t="str">
        <f>IF(G7789='Check Register'!$E$1,H7789,"")</f>
        <v/>
      </c>
      <c r="J7789" s="16" t="str">
        <f t="shared" si="365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4"/>
        <v>July 19</v>
      </c>
      <c r="H7790" s="27">
        <f t="shared" si="366"/>
        <v>7789</v>
      </c>
      <c r="I7790" s="30" t="str">
        <f>IF(G7790='Check Register'!$E$1,H7790,"")</f>
        <v/>
      </c>
      <c r="J7790" s="16" t="str">
        <f t="shared" si="365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4"/>
        <v>July 19</v>
      </c>
      <c r="H7791" s="27">
        <f t="shared" si="366"/>
        <v>7790</v>
      </c>
      <c r="I7791" s="30" t="str">
        <f>IF(G7791='Check Register'!$E$1,H7791,"")</f>
        <v/>
      </c>
      <c r="J7791" s="16" t="str">
        <f t="shared" si="365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4"/>
        <v>July 19</v>
      </c>
      <c r="H7792" s="27">
        <f t="shared" si="366"/>
        <v>7791</v>
      </c>
      <c r="I7792" s="30" t="str">
        <f>IF(G7792='Check Register'!$E$1,H7792,"")</f>
        <v/>
      </c>
      <c r="J7792" s="16" t="str">
        <f t="shared" si="365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4"/>
        <v>July 19</v>
      </c>
      <c r="H7793" s="27">
        <f t="shared" si="366"/>
        <v>7792</v>
      </c>
      <c r="I7793" s="30" t="str">
        <f>IF(G7793='Check Register'!$E$1,H7793,"")</f>
        <v/>
      </c>
      <c r="J7793" s="16" t="str">
        <f t="shared" si="365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4"/>
        <v>July 19</v>
      </c>
      <c r="H7794" s="27">
        <f t="shared" si="366"/>
        <v>7793</v>
      </c>
      <c r="I7794" s="30" t="str">
        <f>IF(G7794='Check Register'!$E$1,H7794,"")</f>
        <v/>
      </c>
      <c r="J7794" s="16" t="str">
        <f t="shared" si="365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4"/>
        <v>July 19</v>
      </c>
      <c r="H7795" s="27">
        <f t="shared" si="366"/>
        <v>7794</v>
      </c>
      <c r="I7795" s="30" t="str">
        <f>IF(G7795='Check Register'!$E$1,H7795,"")</f>
        <v/>
      </c>
      <c r="J7795" s="16" t="str">
        <f t="shared" si="365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4"/>
        <v>July 19</v>
      </c>
      <c r="H7796" s="27">
        <f t="shared" si="366"/>
        <v>7795</v>
      </c>
      <c r="I7796" s="30" t="str">
        <f>IF(G7796='Check Register'!$E$1,H7796,"")</f>
        <v/>
      </c>
      <c r="J7796" s="16" t="str">
        <f t="shared" si="365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4"/>
        <v>July 19</v>
      </c>
      <c r="H7797" s="27">
        <f t="shared" si="366"/>
        <v>7796</v>
      </c>
      <c r="I7797" s="30" t="str">
        <f>IF(G7797='Check Register'!$E$1,H7797,"")</f>
        <v/>
      </c>
      <c r="J7797" s="16" t="str">
        <f t="shared" si="365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4"/>
        <v>July 19</v>
      </c>
      <c r="H7798" s="27">
        <f t="shared" si="366"/>
        <v>7797</v>
      </c>
      <c r="I7798" s="30" t="str">
        <f>IF(G7798='Check Register'!$E$1,H7798,"")</f>
        <v/>
      </c>
      <c r="J7798" s="16" t="str">
        <f t="shared" si="365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4"/>
        <v>July 19</v>
      </c>
      <c r="H7799" s="27">
        <f t="shared" si="366"/>
        <v>7798</v>
      </c>
      <c r="I7799" s="30" t="str">
        <f>IF(G7799='Check Register'!$E$1,H7799,"")</f>
        <v/>
      </c>
      <c r="J7799" s="16" t="str">
        <f t="shared" si="365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4"/>
        <v>July 19</v>
      </c>
      <c r="H7800" s="27">
        <f t="shared" si="366"/>
        <v>7799</v>
      </c>
      <c r="I7800" s="30" t="str">
        <f>IF(G7800='Check Register'!$E$1,H7800,"")</f>
        <v/>
      </c>
      <c r="J7800" s="16" t="str">
        <f t="shared" si="365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4"/>
        <v>July 19</v>
      </c>
      <c r="H7801" s="27">
        <f t="shared" si="366"/>
        <v>7800</v>
      </c>
      <c r="I7801" s="30" t="str">
        <f>IF(G7801='Check Register'!$E$1,H7801,"")</f>
        <v/>
      </c>
      <c r="J7801" s="16" t="str">
        <f t="shared" si="365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4"/>
        <v>July 19</v>
      </c>
      <c r="H7802" s="27">
        <f t="shared" si="366"/>
        <v>7801</v>
      </c>
      <c r="I7802" s="30" t="str">
        <f>IF(G7802='Check Register'!$E$1,H7802,"")</f>
        <v/>
      </c>
      <c r="J7802" s="16" t="str">
        <f t="shared" si="365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4"/>
        <v>July 19</v>
      </c>
      <c r="H7803" s="27">
        <f t="shared" si="366"/>
        <v>7802</v>
      </c>
      <c r="I7803" s="30" t="str">
        <f>IF(G7803='Check Register'!$E$1,H7803,"")</f>
        <v/>
      </c>
      <c r="J7803" s="16" t="str">
        <f t="shared" si="365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4"/>
        <v>July 19</v>
      </c>
      <c r="H7804" s="27">
        <f t="shared" si="366"/>
        <v>7803</v>
      </c>
      <c r="I7804" s="30" t="str">
        <f>IF(G7804='Check Register'!$E$1,H7804,"")</f>
        <v/>
      </c>
      <c r="J7804" s="16" t="str">
        <f t="shared" si="365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4"/>
        <v>July 19</v>
      </c>
      <c r="H7805" s="27">
        <f t="shared" si="366"/>
        <v>7804</v>
      </c>
      <c r="I7805" s="30" t="str">
        <f>IF(G7805='Check Register'!$E$1,H7805,"")</f>
        <v/>
      </c>
      <c r="J7805" s="16" t="str">
        <f t="shared" si="365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4"/>
        <v>July 19</v>
      </c>
      <c r="H7806" s="27">
        <f t="shared" si="366"/>
        <v>7805</v>
      </c>
      <c r="I7806" s="30" t="str">
        <f>IF(G7806='Check Register'!$E$1,H7806,"")</f>
        <v/>
      </c>
      <c r="J7806" s="16" t="str">
        <f t="shared" si="365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4"/>
        <v>July 19</v>
      </c>
      <c r="H7807" s="27">
        <f t="shared" si="366"/>
        <v>7806</v>
      </c>
      <c r="I7807" s="30" t="str">
        <f>IF(G7807='Check Register'!$E$1,H7807,"")</f>
        <v/>
      </c>
      <c r="J7807" s="16" t="str">
        <f t="shared" si="365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4"/>
        <v>July 19</v>
      </c>
      <c r="H7808" s="27">
        <f t="shared" si="366"/>
        <v>7807</v>
      </c>
      <c r="I7808" s="30" t="str">
        <f>IF(G7808='Check Register'!$E$1,H7808,"")</f>
        <v/>
      </c>
      <c r="J7808" s="16" t="str">
        <f t="shared" si="365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4"/>
        <v>July 19</v>
      </c>
      <c r="H7809" s="27">
        <f t="shared" si="366"/>
        <v>7808</v>
      </c>
      <c r="I7809" s="30" t="str">
        <f>IF(G7809='Check Register'!$E$1,H7809,"")</f>
        <v/>
      </c>
      <c r="J7809" s="16" t="str">
        <f t="shared" si="365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7">VLOOKUP(C7810,W:Y,3,TRUE)</f>
        <v>July 19</v>
      </c>
      <c r="H7810" s="27">
        <f t="shared" si="366"/>
        <v>7809</v>
      </c>
      <c r="I7810" s="30" t="str">
        <f>IF(G7810='Check Register'!$E$1,H7810,"")</f>
        <v/>
      </c>
      <c r="J7810" s="16" t="str">
        <f t="shared" ref="J7810:J7873" si="368">IFERROR(SMALL($I$2:$I$100000,H7810),"")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7"/>
        <v>July 19</v>
      </c>
      <c r="H7811" s="27">
        <f t="shared" si="366"/>
        <v>7810</v>
      </c>
      <c r="I7811" s="30" t="str">
        <f>IF(G7811='Check Register'!$E$1,H7811,"")</f>
        <v/>
      </c>
      <c r="J7811" s="16" t="str">
        <f t="shared" si="368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7"/>
        <v>July 19</v>
      </c>
      <c r="H7812" s="27">
        <f t="shared" si="366"/>
        <v>7811</v>
      </c>
      <c r="I7812" s="30" t="str">
        <f>IF(G7812='Check Register'!$E$1,H7812,"")</f>
        <v/>
      </c>
      <c r="J7812" s="16" t="str">
        <f t="shared" si="368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7"/>
        <v>July 19</v>
      </c>
      <c r="H7813" s="27">
        <f t="shared" ref="H7813:H7876" si="369">1+H7812</f>
        <v>7812</v>
      </c>
      <c r="I7813" s="30" t="str">
        <f>IF(G7813='Check Register'!$E$1,H7813,"")</f>
        <v/>
      </c>
      <c r="J7813" s="16" t="str">
        <f t="shared" si="368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7"/>
        <v>July 19</v>
      </c>
      <c r="H7814" s="27">
        <f t="shared" si="369"/>
        <v>7813</v>
      </c>
      <c r="I7814" s="30" t="str">
        <f>IF(G7814='Check Register'!$E$1,H7814,"")</f>
        <v/>
      </c>
      <c r="J7814" s="16" t="str">
        <f t="shared" si="368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7"/>
        <v>July 19</v>
      </c>
      <c r="H7815" s="27">
        <f t="shared" si="369"/>
        <v>7814</v>
      </c>
      <c r="I7815" s="30" t="str">
        <f>IF(G7815='Check Register'!$E$1,H7815,"")</f>
        <v/>
      </c>
      <c r="J7815" s="16" t="str">
        <f t="shared" si="368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7"/>
        <v>July 19</v>
      </c>
      <c r="H7816" s="27">
        <f t="shared" si="369"/>
        <v>7815</v>
      </c>
      <c r="I7816" s="30" t="str">
        <f>IF(G7816='Check Register'!$E$1,H7816,"")</f>
        <v/>
      </c>
      <c r="J7816" s="16" t="str">
        <f t="shared" si="368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7"/>
        <v>July 19</v>
      </c>
      <c r="H7817" s="27">
        <f t="shared" si="369"/>
        <v>7816</v>
      </c>
      <c r="I7817" s="30" t="str">
        <f>IF(G7817='Check Register'!$E$1,H7817,"")</f>
        <v/>
      </c>
      <c r="J7817" s="16" t="str">
        <f t="shared" si="368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7"/>
        <v>July 19</v>
      </c>
      <c r="H7818" s="27">
        <f t="shared" si="369"/>
        <v>7817</v>
      </c>
      <c r="I7818" s="30" t="str">
        <f>IF(G7818='Check Register'!$E$1,H7818,"")</f>
        <v/>
      </c>
      <c r="J7818" s="16" t="str">
        <f t="shared" si="368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7"/>
        <v>July 19</v>
      </c>
      <c r="H7819" s="27">
        <f t="shared" si="369"/>
        <v>7818</v>
      </c>
      <c r="I7819" s="30" t="str">
        <f>IF(G7819='Check Register'!$E$1,H7819,"")</f>
        <v/>
      </c>
      <c r="J7819" s="16" t="str">
        <f t="shared" si="368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7"/>
        <v>July 19</v>
      </c>
      <c r="H7820" s="27">
        <f t="shared" si="369"/>
        <v>7819</v>
      </c>
      <c r="I7820" s="30" t="str">
        <f>IF(G7820='Check Register'!$E$1,H7820,"")</f>
        <v/>
      </c>
      <c r="J7820" s="16" t="str">
        <f t="shared" si="368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7"/>
        <v>July 19</v>
      </c>
      <c r="H7821" s="27">
        <f t="shared" si="369"/>
        <v>7820</v>
      </c>
      <c r="I7821" s="30" t="str">
        <f>IF(G7821='Check Register'!$E$1,H7821,"")</f>
        <v/>
      </c>
      <c r="J7821" s="16" t="str">
        <f t="shared" si="368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7"/>
        <v>July 19</v>
      </c>
      <c r="H7822" s="27">
        <f t="shared" si="369"/>
        <v>7821</v>
      </c>
      <c r="I7822" s="30" t="str">
        <f>IF(G7822='Check Register'!$E$1,H7822,"")</f>
        <v/>
      </c>
      <c r="J7822" s="16" t="str">
        <f t="shared" si="368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7"/>
        <v>July 19</v>
      </c>
      <c r="H7823" s="27">
        <f t="shared" si="369"/>
        <v>7822</v>
      </c>
      <c r="I7823" s="30" t="str">
        <f>IF(G7823='Check Register'!$E$1,H7823,"")</f>
        <v/>
      </c>
      <c r="J7823" s="16" t="str">
        <f t="shared" si="368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7"/>
        <v>July 19</v>
      </c>
      <c r="H7824" s="27">
        <f t="shared" si="369"/>
        <v>7823</v>
      </c>
      <c r="I7824" s="30" t="str">
        <f>IF(G7824='Check Register'!$E$1,H7824,"")</f>
        <v/>
      </c>
      <c r="J7824" s="16" t="str">
        <f t="shared" si="368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7"/>
        <v>July 19</v>
      </c>
      <c r="H7825" s="27">
        <f t="shared" si="369"/>
        <v>7824</v>
      </c>
      <c r="I7825" s="30" t="str">
        <f>IF(G7825='Check Register'!$E$1,H7825,"")</f>
        <v/>
      </c>
      <c r="J7825" s="16" t="str">
        <f t="shared" si="368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7"/>
        <v>July 19</v>
      </c>
      <c r="H7826" s="27">
        <f t="shared" si="369"/>
        <v>7825</v>
      </c>
      <c r="I7826" s="30" t="str">
        <f>IF(G7826='Check Register'!$E$1,H7826,"")</f>
        <v/>
      </c>
      <c r="J7826" s="16" t="str">
        <f t="shared" si="368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7"/>
        <v>July 19</v>
      </c>
      <c r="H7827" s="27">
        <f t="shared" si="369"/>
        <v>7826</v>
      </c>
      <c r="I7827" s="30" t="str">
        <f>IF(G7827='Check Register'!$E$1,H7827,"")</f>
        <v/>
      </c>
      <c r="J7827" s="16" t="str">
        <f t="shared" si="368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7"/>
        <v>July 19</v>
      </c>
      <c r="H7828" s="27">
        <f t="shared" si="369"/>
        <v>7827</v>
      </c>
      <c r="I7828" s="30" t="str">
        <f>IF(G7828='Check Register'!$E$1,H7828,"")</f>
        <v/>
      </c>
      <c r="J7828" s="16" t="str">
        <f t="shared" si="368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7"/>
        <v>July 19</v>
      </c>
      <c r="H7829" s="27">
        <f t="shared" si="369"/>
        <v>7828</v>
      </c>
      <c r="I7829" s="30" t="str">
        <f>IF(G7829='Check Register'!$E$1,H7829,"")</f>
        <v/>
      </c>
      <c r="J7829" s="16" t="str">
        <f t="shared" si="368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7"/>
        <v>July 19</v>
      </c>
      <c r="H7830" s="27">
        <f t="shared" si="369"/>
        <v>7829</v>
      </c>
      <c r="I7830" s="30" t="str">
        <f>IF(G7830='Check Register'!$E$1,H7830,"")</f>
        <v/>
      </c>
      <c r="J7830" s="16" t="str">
        <f t="shared" si="368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7"/>
        <v>July 19</v>
      </c>
      <c r="H7831" s="27">
        <f t="shared" si="369"/>
        <v>7830</v>
      </c>
      <c r="I7831" s="30" t="str">
        <f>IF(G7831='Check Register'!$E$1,H7831,"")</f>
        <v/>
      </c>
      <c r="J7831" s="16" t="str">
        <f t="shared" si="368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7"/>
        <v>July 19</v>
      </c>
      <c r="H7832" s="27">
        <f t="shared" si="369"/>
        <v>7831</v>
      </c>
      <c r="I7832" s="30" t="str">
        <f>IF(G7832='Check Register'!$E$1,H7832,"")</f>
        <v/>
      </c>
      <c r="J7832" s="16" t="str">
        <f t="shared" si="368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7"/>
        <v>July 19</v>
      </c>
      <c r="H7833" s="27">
        <f t="shared" si="369"/>
        <v>7832</v>
      </c>
      <c r="I7833" s="30" t="str">
        <f>IF(G7833='Check Register'!$E$1,H7833,"")</f>
        <v/>
      </c>
      <c r="J7833" s="16" t="str">
        <f t="shared" si="368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7"/>
        <v>July 19</v>
      </c>
      <c r="H7834" s="27">
        <f t="shared" si="369"/>
        <v>7833</v>
      </c>
      <c r="I7834" s="30" t="str">
        <f>IF(G7834='Check Register'!$E$1,H7834,"")</f>
        <v/>
      </c>
      <c r="J7834" s="16" t="str">
        <f t="shared" si="368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7"/>
        <v>July 19</v>
      </c>
      <c r="H7835" s="27">
        <f t="shared" si="369"/>
        <v>7834</v>
      </c>
      <c r="I7835" s="30" t="str">
        <f>IF(G7835='Check Register'!$E$1,H7835,"")</f>
        <v/>
      </c>
      <c r="J7835" s="16" t="str">
        <f t="shared" si="368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7"/>
        <v>July 19</v>
      </c>
      <c r="H7836" s="27">
        <f t="shared" si="369"/>
        <v>7835</v>
      </c>
      <c r="I7836" s="30" t="str">
        <f>IF(G7836='Check Register'!$E$1,H7836,"")</f>
        <v/>
      </c>
      <c r="J7836" s="16" t="str">
        <f t="shared" si="368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7"/>
        <v>July 19</v>
      </c>
      <c r="H7837" s="27">
        <f t="shared" si="369"/>
        <v>7836</v>
      </c>
      <c r="I7837" s="30" t="str">
        <f>IF(G7837='Check Register'!$E$1,H7837,"")</f>
        <v/>
      </c>
      <c r="J7837" s="16" t="str">
        <f t="shared" si="368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7"/>
        <v>July 19</v>
      </c>
      <c r="H7838" s="27">
        <f t="shared" si="369"/>
        <v>7837</v>
      </c>
      <c r="I7838" s="30" t="str">
        <f>IF(G7838='Check Register'!$E$1,H7838,"")</f>
        <v/>
      </c>
      <c r="J7838" s="16" t="str">
        <f t="shared" si="368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7"/>
        <v>July 19</v>
      </c>
      <c r="H7839" s="27">
        <f t="shared" si="369"/>
        <v>7838</v>
      </c>
      <c r="I7839" s="30" t="str">
        <f>IF(G7839='Check Register'!$E$1,H7839,"")</f>
        <v/>
      </c>
      <c r="J7839" s="16" t="str">
        <f t="shared" si="368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7"/>
        <v>July 19</v>
      </c>
      <c r="H7840" s="27">
        <f t="shared" si="369"/>
        <v>7839</v>
      </c>
      <c r="I7840" s="30" t="str">
        <f>IF(G7840='Check Register'!$E$1,H7840,"")</f>
        <v/>
      </c>
      <c r="J7840" s="16" t="str">
        <f t="shared" si="368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7"/>
        <v>July 19</v>
      </c>
      <c r="H7841" s="27">
        <f t="shared" si="369"/>
        <v>7840</v>
      </c>
      <c r="I7841" s="30" t="str">
        <f>IF(G7841='Check Register'!$E$1,H7841,"")</f>
        <v/>
      </c>
      <c r="J7841" s="16" t="str">
        <f t="shared" si="368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7"/>
        <v>July 19</v>
      </c>
      <c r="H7842" s="27">
        <f t="shared" si="369"/>
        <v>7841</v>
      </c>
      <c r="I7842" s="30" t="str">
        <f>IF(G7842='Check Register'!$E$1,H7842,"")</f>
        <v/>
      </c>
      <c r="J7842" s="16" t="str">
        <f t="shared" si="368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7"/>
        <v>July 19</v>
      </c>
      <c r="H7843" s="27">
        <f t="shared" si="369"/>
        <v>7842</v>
      </c>
      <c r="I7843" s="30" t="str">
        <f>IF(G7843='Check Register'!$E$1,H7843,"")</f>
        <v/>
      </c>
      <c r="J7843" s="16" t="str">
        <f t="shared" si="368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7"/>
        <v>July 19</v>
      </c>
      <c r="H7844" s="27">
        <f t="shared" si="369"/>
        <v>7843</v>
      </c>
      <c r="I7844" s="30" t="str">
        <f>IF(G7844='Check Register'!$E$1,H7844,"")</f>
        <v/>
      </c>
      <c r="J7844" s="16" t="str">
        <f t="shared" si="368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7"/>
        <v>July 19</v>
      </c>
      <c r="H7845" s="27">
        <f t="shared" si="369"/>
        <v>7844</v>
      </c>
      <c r="I7845" s="30" t="str">
        <f>IF(G7845='Check Register'!$E$1,H7845,"")</f>
        <v/>
      </c>
      <c r="J7845" s="16" t="str">
        <f t="shared" si="368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7"/>
        <v>July 19</v>
      </c>
      <c r="H7846" s="27">
        <f t="shared" si="369"/>
        <v>7845</v>
      </c>
      <c r="I7846" s="30" t="str">
        <f>IF(G7846='Check Register'!$E$1,H7846,"")</f>
        <v/>
      </c>
      <c r="J7846" s="16" t="str">
        <f t="shared" si="368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7"/>
        <v>July 19</v>
      </c>
      <c r="H7847" s="27">
        <f t="shared" si="369"/>
        <v>7846</v>
      </c>
      <c r="I7847" s="30" t="str">
        <f>IF(G7847='Check Register'!$E$1,H7847,"")</f>
        <v/>
      </c>
      <c r="J7847" s="16" t="str">
        <f t="shared" si="368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7"/>
        <v>July 19</v>
      </c>
      <c r="H7848" s="27">
        <f t="shared" si="369"/>
        <v>7847</v>
      </c>
      <c r="I7848" s="30" t="str">
        <f>IF(G7848='Check Register'!$E$1,H7848,"")</f>
        <v/>
      </c>
      <c r="J7848" s="16" t="str">
        <f t="shared" si="368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7"/>
        <v>July 19</v>
      </c>
      <c r="H7849" s="27">
        <f t="shared" si="369"/>
        <v>7848</v>
      </c>
      <c r="I7849" s="30" t="str">
        <f>IF(G7849='Check Register'!$E$1,H7849,"")</f>
        <v/>
      </c>
      <c r="J7849" s="16" t="str">
        <f t="shared" si="368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7"/>
        <v>July 19</v>
      </c>
      <c r="H7850" s="27">
        <f t="shared" si="369"/>
        <v>7849</v>
      </c>
      <c r="I7850" s="30" t="str">
        <f>IF(G7850='Check Register'!$E$1,H7850,"")</f>
        <v/>
      </c>
      <c r="J7850" s="16" t="str">
        <f t="shared" si="368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7"/>
        <v>July 19</v>
      </c>
      <c r="H7851" s="27">
        <f t="shared" si="369"/>
        <v>7850</v>
      </c>
      <c r="I7851" s="30" t="str">
        <f>IF(G7851='Check Register'!$E$1,H7851,"")</f>
        <v/>
      </c>
      <c r="J7851" s="16" t="str">
        <f t="shared" si="368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7"/>
        <v>July 19</v>
      </c>
      <c r="H7852" s="27">
        <f t="shared" si="369"/>
        <v>7851</v>
      </c>
      <c r="I7852" s="30" t="str">
        <f>IF(G7852='Check Register'!$E$1,H7852,"")</f>
        <v/>
      </c>
      <c r="J7852" s="16" t="str">
        <f t="shared" si="368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7"/>
        <v>July 19</v>
      </c>
      <c r="H7853" s="27">
        <f t="shared" si="369"/>
        <v>7852</v>
      </c>
      <c r="I7853" s="30" t="str">
        <f>IF(G7853='Check Register'!$E$1,H7853,"")</f>
        <v/>
      </c>
      <c r="J7853" s="16" t="str">
        <f t="shared" si="368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7"/>
        <v>July 19</v>
      </c>
      <c r="H7854" s="27">
        <f t="shared" si="369"/>
        <v>7853</v>
      </c>
      <c r="I7854" s="30" t="str">
        <f>IF(G7854='Check Register'!$E$1,H7854,"")</f>
        <v/>
      </c>
      <c r="J7854" s="16" t="str">
        <f t="shared" si="368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7"/>
        <v>July 19</v>
      </c>
      <c r="H7855" s="27">
        <f t="shared" si="369"/>
        <v>7854</v>
      </c>
      <c r="I7855" s="30" t="str">
        <f>IF(G7855='Check Register'!$E$1,H7855,"")</f>
        <v/>
      </c>
      <c r="J7855" s="16" t="str">
        <f t="shared" si="368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7"/>
        <v>July 19</v>
      </c>
      <c r="H7856" s="27">
        <f t="shared" si="369"/>
        <v>7855</v>
      </c>
      <c r="I7856" s="30" t="str">
        <f>IF(G7856='Check Register'!$E$1,H7856,"")</f>
        <v/>
      </c>
      <c r="J7856" s="16" t="str">
        <f t="shared" si="368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7"/>
        <v>July 19</v>
      </c>
      <c r="H7857" s="27">
        <f t="shared" si="369"/>
        <v>7856</v>
      </c>
      <c r="I7857" s="30" t="str">
        <f>IF(G7857='Check Register'!$E$1,H7857,"")</f>
        <v/>
      </c>
      <c r="J7857" s="16" t="str">
        <f t="shared" si="368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7"/>
        <v>July 19</v>
      </c>
      <c r="H7858" s="27">
        <f t="shared" si="369"/>
        <v>7857</v>
      </c>
      <c r="I7858" s="30" t="str">
        <f>IF(G7858='Check Register'!$E$1,H7858,"")</f>
        <v/>
      </c>
      <c r="J7858" s="16" t="str">
        <f t="shared" si="368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7"/>
        <v>July 19</v>
      </c>
      <c r="H7859" s="27">
        <f t="shared" si="369"/>
        <v>7858</v>
      </c>
      <c r="I7859" s="30" t="str">
        <f>IF(G7859='Check Register'!$E$1,H7859,"")</f>
        <v/>
      </c>
      <c r="J7859" s="16" t="str">
        <f t="shared" si="368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7"/>
        <v>July 19</v>
      </c>
      <c r="H7860" s="27">
        <f t="shared" si="369"/>
        <v>7859</v>
      </c>
      <c r="I7860" s="30" t="str">
        <f>IF(G7860='Check Register'!$E$1,H7860,"")</f>
        <v/>
      </c>
      <c r="J7860" s="16" t="str">
        <f t="shared" si="368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7"/>
        <v>July 19</v>
      </c>
      <c r="H7861" s="27">
        <f t="shared" si="369"/>
        <v>7860</v>
      </c>
      <c r="I7861" s="30" t="str">
        <f>IF(G7861='Check Register'!$E$1,H7861,"")</f>
        <v/>
      </c>
      <c r="J7861" s="16" t="str">
        <f t="shared" si="368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7"/>
        <v>July 19</v>
      </c>
      <c r="H7862" s="27">
        <f t="shared" si="369"/>
        <v>7861</v>
      </c>
      <c r="I7862" s="30" t="str">
        <f>IF(G7862='Check Register'!$E$1,H7862,"")</f>
        <v/>
      </c>
      <c r="J7862" s="16" t="str">
        <f t="shared" si="368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7"/>
        <v>July 19</v>
      </c>
      <c r="H7863" s="27">
        <f t="shared" si="369"/>
        <v>7862</v>
      </c>
      <c r="I7863" s="30" t="str">
        <f>IF(G7863='Check Register'!$E$1,H7863,"")</f>
        <v/>
      </c>
      <c r="J7863" s="16" t="str">
        <f t="shared" si="368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7"/>
        <v>July 19</v>
      </c>
      <c r="H7864" s="27">
        <f t="shared" si="369"/>
        <v>7863</v>
      </c>
      <c r="I7864" s="30" t="str">
        <f>IF(G7864='Check Register'!$E$1,H7864,"")</f>
        <v/>
      </c>
      <c r="J7864" s="16" t="str">
        <f t="shared" si="368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7"/>
        <v>July 19</v>
      </c>
      <c r="H7865" s="27">
        <f t="shared" si="369"/>
        <v>7864</v>
      </c>
      <c r="I7865" s="30" t="str">
        <f>IF(G7865='Check Register'!$E$1,H7865,"")</f>
        <v/>
      </c>
      <c r="J7865" s="16" t="str">
        <f t="shared" si="368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7"/>
        <v>July 19</v>
      </c>
      <c r="H7866" s="27">
        <f t="shared" si="369"/>
        <v>7865</v>
      </c>
      <c r="I7866" s="30" t="str">
        <f>IF(G7866='Check Register'!$E$1,H7866,"")</f>
        <v/>
      </c>
      <c r="J7866" s="16" t="str">
        <f t="shared" si="368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7"/>
        <v>July 19</v>
      </c>
      <c r="H7867" s="27">
        <f t="shared" si="369"/>
        <v>7866</v>
      </c>
      <c r="I7867" s="30" t="str">
        <f>IF(G7867='Check Register'!$E$1,H7867,"")</f>
        <v/>
      </c>
      <c r="J7867" s="16" t="str">
        <f t="shared" si="368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7"/>
        <v>July 19</v>
      </c>
      <c r="H7868" s="27">
        <f t="shared" si="369"/>
        <v>7867</v>
      </c>
      <c r="I7868" s="30" t="str">
        <f>IF(G7868='Check Register'!$E$1,H7868,"")</f>
        <v/>
      </c>
      <c r="J7868" s="16" t="str">
        <f t="shared" si="368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7"/>
        <v>July 19</v>
      </c>
      <c r="H7869" s="27">
        <f t="shared" si="369"/>
        <v>7868</v>
      </c>
      <c r="I7869" s="30" t="str">
        <f>IF(G7869='Check Register'!$E$1,H7869,"")</f>
        <v/>
      </c>
      <c r="J7869" s="16" t="str">
        <f t="shared" si="368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7"/>
        <v>July 19</v>
      </c>
      <c r="H7870" s="27">
        <f t="shared" si="369"/>
        <v>7869</v>
      </c>
      <c r="I7870" s="30" t="str">
        <f>IF(G7870='Check Register'!$E$1,H7870,"")</f>
        <v/>
      </c>
      <c r="J7870" s="16" t="str">
        <f t="shared" si="368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7"/>
        <v>July 19</v>
      </c>
      <c r="H7871" s="27">
        <f t="shared" si="369"/>
        <v>7870</v>
      </c>
      <c r="I7871" s="30" t="str">
        <f>IF(G7871='Check Register'!$E$1,H7871,"")</f>
        <v/>
      </c>
      <c r="J7871" s="16" t="str">
        <f t="shared" si="368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7"/>
        <v>July 19</v>
      </c>
      <c r="H7872" s="27">
        <f t="shared" si="369"/>
        <v>7871</v>
      </c>
      <c r="I7872" s="30" t="str">
        <f>IF(G7872='Check Register'!$E$1,H7872,"")</f>
        <v/>
      </c>
      <c r="J7872" s="16" t="str">
        <f t="shared" si="368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7"/>
        <v>July 19</v>
      </c>
      <c r="H7873" s="27">
        <f t="shared" si="369"/>
        <v>7872</v>
      </c>
      <c r="I7873" s="30" t="str">
        <f>IF(G7873='Check Register'!$E$1,H7873,"")</f>
        <v/>
      </c>
      <c r="J7873" s="16" t="str">
        <f t="shared" si="368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70">VLOOKUP(C7874,W:Y,3,TRUE)</f>
        <v>July 19</v>
      </c>
      <c r="H7874" s="27">
        <f t="shared" si="369"/>
        <v>7873</v>
      </c>
      <c r="I7874" s="30" t="str">
        <f>IF(G7874='Check Register'!$E$1,H7874,"")</f>
        <v/>
      </c>
      <c r="J7874" s="16" t="str">
        <f t="shared" ref="J7874:J7937" si="371">IFERROR(SMALL($I$2:$I$100000,H7874),"")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70"/>
        <v>July 19</v>
      </c>
      <c r="H7875" s="27">
        <f t="shared" si="369"/>
        <v>7874</v>
      </c>
      <c r="I7875" s="30" t="str">
        <f>IF(G7875='Check Register'!$E$1,H7875,"")</f>
        <v/>
      </c>
      <c r="J7875" s="16" t="str">
        <f t="shared" si="371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70"/>
        <v>July 19</v>
      </c>
      <c r="H7876" s="27">
        <f t="shared" si="369"/>
        <v>7875</v>
      </c>
      <c r="I7876" s="30" t="str">
        <f>IF(G7876='Check Register'!$E$1,H7876,"")</f>
        <v/>
      </c>
      <c r="J7876" s="16" t="str">
        <f t="shared" si="371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70"/>
        <v>July 19</v>
      </c>
      <c r="H7877" s="27">
        <f t="shared" ref="H7877:H7940" si="372">1+H7876</f>
        <v>7876</v>
      </c>
      <c r="I7877" s="30" t="str">
        <f>IF(G7877='Check Register'!$E$1,H7877,"")</f>
        <v/>
      </c>
      <c r="J7877" s="16" t="str">
        <f t="shared" si="371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70"/>
        <v>July 19</v>
      </c>
      <c r="H7878" s="27">
        <f t="shared" si="372"/>
        <v>7877</v>
      </c>
      <c r="I7878" s="30" t="str">
        <f>IF(G7878='Check Register'!$E$1,H7878,"")</f>
        <v/>
      </c>
      <c r="J7878" s="16" t="str">
        <f t="shared" si="371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70"/>
        <v>July 19</v>
      </c>
      <c r="H7879" s="27">
        <f t="shared" si="372"/>
        <v>7878</v>
      </c>
      <c r="I7879" s="30" t="str">
        <f>IF(G7879='Check Register'!$E$1,H7879,"")</f>
        <v/>
      </c>
      <c r="J7879" s="16" t="str">
        <f t="shared" si="371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70"/>
        <v>July 19</v>
      </c>
      <c r="H7880" s="27">
        <f t="shared" si="372"/>
        <v>7879</v>
      </c>
      <c r="I7880" s="30" t="str">
        <f>IF(G7880='Check Register'!$E$1,H7880,"")</f>
        <v/>
      </c>
      <c r="J7880" s="16" t="str">
        <f t="shared" si="371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70"/>
        <v>July 19</v>
      </c>
      <c r="H7881" s="27">
        <f t="shared" si="372"/>
        <v>7880</v>
      </c>
      <c r="I7881" s="30" t="str">
        <f>IF(G7881='Check Register'!$E$1,H7881,"")</f>
        <v/>
      </c>
      <c r="J7881" s="16" t="str">
        <f t="shared" si="371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70"/>
        <v>July 19</v>
      </c>
      <c r="H7882" s="27">
        <f t="shared" si="372"/>
        <v>7881</v>
      </c>
      <c r="I7882" s="30" t="str">
        <f>IF(G7882='Check Register'!$E$1,H7882,"")</f>
        <v/>
      </c>
      <c r="J7882" s="16" t="str">
        <f t="shared" si="371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70"/>
        <v>July 19</v>
      </c>
      <c r="H7883" s="27">
        <f t="shared" si="372"/>
        <v>7882</v>
      </c>
      <c r="I7883" s="30" t="str">
        <f>IF(G7883='Check Register'!$E$1,H7883,"")</f>
        <v/>
      </c>
      <c r="J7883" s="16" t="str">
        <f t="shared" si="371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70"/>
        <v>July 19</v>
      </c>
      <c r="H7884" s="27">
        <f t="shared" si="372"/>
        <v>7883</v>
      </c>
      <c r="I7884" s="30" t="str">
        <f>IF(G7884='Check Register'!$E$1,H7884,"")</f>
        <v/>
      </c>
      <c r="J7884" s="16" t="str">
        <f t="shared" si="371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70"/>
        <v>July 19</v>
      </c>
      <c r="H7885" s="27">
        <f t="shared" si="372"/>
        <v>7884</v>
      </c>
      <c r="I7885" s="30" t="str">
        <f>IF(G7885='Check Register'!$E$1,H7885,"")</f>
        <v/>
      </c>
      <c r="J7885" s="16" t="str">
        <f t="shared" si="371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70"/>
        <v>July 19</v>
      </c>
      <c r="H7886" s="27">
        <f t="shared" si="372"/>
        <v>7885</v>
      </c>
      <c r="I7886" s="30" t="str">
        <f>IF(G7886='Check Register'!$E$1,H7886,"")</f>
        <v/>
      </c>
      <c r="J7886" s="16" t="str">
        <f t="shared" si="371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70"/>
        <v>July 19</v>
      </c>
      <c r="H7887" s="27">
        <f t="shared" si="372"/>
        <v>7886</v>
      </c>
      <c r="I7887" s="30" t="str">
        <f>IF(G7887='Check Register'!$E$1,H7887,"")</f>
        <v/>
      </c>
      <c r="J7887" s="16" t="str">
        <f t="shared" si="371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70"/>
        <v>July 19</v>
      </c>
      <c r="H7888" s="27">
        <f t="shared" si="372"/>
        <v>7887</v>
      </c>
      <c r="I7888" s="30" t="str">
        <f>IF(G7888='Check Register'!$E$1,H7888,"")</f>
        <v/>
      </c>
      <c r="J7888" s="16" t="str">
        <f t="shared" si="371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70"/>
        <v>July 19</v>
      </c>
      <c r="H7889" s="27">
        <f t="shared" si="372"/>
        <v>7888</v>
      </c>
      <c r="I7889" s="30" t="str">
        <f>IF(G7889='Check Register'!$E$1,H7889,"")</f>
        <v/>
      </c>
      <c r="J7889" s="16" t="str">
        <f t="shared" si="371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70"/>
        <v>July 19</v>
      </c>
      <c r="H7890" s="27">
        <f t="shared" si="372"/>
        <v>7889</v>
      </c>
      <c r="I7890" s="30" t="str">
        <f>IF(G7890='Check Register'!$E$1,H7890,"")</f>
        <v/>
      </c>
      <c r="J7890" s="16" t="str">
        <f t="shared" si="371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70"/>
        <v>July 19</v>
      </c>
      <c r="H7891" s="27">
        <f t="shared" si="372"/>
        <v>7890</v>
      </c>
      <c r="I7891" s="30" t="str">
        <f>IF(G7891='Check Register'!$E$1,H7891,"")</f>
        <v/>
      </c>
      <c r="J7891" s="16" t="str">
        <f t="shared" si="371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70"/>
        <v>July 19</v>
      </c>
      <c r="H7892" s="27">
        <f t="shared" si="372"/>
        <v>7891</v>
      </c>
      <c r="I7892" s="30" t="str">
        <f>IF(G7892='Check Register'!$E$1,H7892,"")</f>
        <v/>
      </c>
      <c r="J7892" s="16" t="str">
        <f t="shared" si="371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70"/>
        <v>July 19</v>
      </c>
      <c r="H7893" s="27">
        <f t="shared" si="372"/>
        <v>7892</v>
      </c>
      <c r="I7893" s="30" t="str">
        <f>IF(G7893='Check Register'!$E$1,H7893,"")</f>
        <v/>
      </c>
      <c r="J7893" s="16" t="str">
        <f t="shared" si="371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70"/>
        <v>July 19</v>
      </c>
      <c r="H7894" s="27">
        <f t="shared" si="372"/>
        <v>7893</v>
      </c>
      <c r="I7894" s="30" t="str">
        <f>IF(G7894='Check Register'!$E$1,H7894,"")</f>
        <v/>
      </c>
      <c r="J7894" s="16" t="str">
        <f t="shared" si="371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70"/>
        <v>July 19</v>
      </c>
      <c r="H7895" s="27">
        <f t="shared" si="372"/>
        <v>7894</v>
      </c>
      <c r="I7895" s="30" t="str">
        <f>IF(G7895='Check Register'!$E$1,H7895,"")</f>
        <v/>
      </c>
      <c r="J7895" s="16" t="str">
        <f t="shared" si="371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70"/>
        <v>July 19</v>
      </c>
      <c r="H7896" s="27">
        <f t="shared" si="372"/>
        <v>7895</v>
      </c>
      <c r="I7896" s="30" t="str">
        <f>IF(G7896='Check Register'!$E$1,H7896,"")</f>
        <v/>
      </c>
      <c r="J7896" s="16" t="str">
        <f t="shared" si="371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70"/>
        <v>July 19</v>
      </c>
      <c r="H7897" s="27">
        <f t="shared" si="372"/>
        <v>7896</v>
      </c>
      <c r="I7897" s="30" t="str">
        <f>IF(G7897='Check Register'!$E$1,H7897,"")</f>
        <v/>
      </c>
      <c r="J7897" s="16" t="str">
        <f t="shared" si="371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70"/>
        <v>July 19</v>
      </c>
      <c r="H7898" s="27">
        <f t="shared" si="372"/>
        <v>7897</v>
      </c>
      <c r="I7898" s="30" t="str">
        <f>IF(G7898='Check Register'!$E$1,H7898,"")</f>
        <v/>
      </c>
      <c r="J7898" s="16" t="str">
        <f t="shared" si="371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70"/>
        <v>July 19</v>
      </c>
      <c r="H7899" s="27">
        <f t="shared" si="372"/>
        <v>7898</v>
      </c>
      <c r="I7899" s="30" t="str">
        <f>IF(G7899='Check Register'!$E$1,H7899,"")</f>
        <v/>
      </c>
      <c r="J7899" s="16" t="str">
        <f t="shared" si="371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70"/>
        <v>July 19</v>
      </c>
      <c r="H7900" s="27">
        <f t="shared" si="372"/>
        <v>7899</v>
      </c>
      <c r="I7900" s="30" t="str">
        <f>IF(G7900='Check Register'!$E$1,H7900,"")</f>
        <v/>
      </c>
      <c r="J7900" s="16" t="str">
        <f t="shared" si="371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70"/>
        <v>July 19</v>
      </c>
      <c r="H7901" s="27">
        <f t="shared" si="372"/>
        <v>7900</v>
      </c>
      <c r="I7901" s="30" t="str">
        <f>IF(G7901='Check Register'!$E$1,H7901,"")</f>
        <v/>
      </c>
      <c r="J7901" s="16" t="str">
        <f t="shared" si="371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70"/>
        <v>July 19</v>
      </c>
      <c r="H7902" s="27">
        <f t="shared" si="372"/>
        <v>7901</v>
      </c>
      <c r="I7902" s="30" t="str">
        <f>IF(G7902='Check Register'!$E$1,H7902,"")</f>
        <v/>
      </c>
      <c r="J7902" s="16" t="str">
        <f t="shared" si="371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70"/>
        <v>July 19</v>
      </c>
      <c r="H7903" s="27">
        <f t="shared" si="372"/>
        <v>7902</v>
      </c>
      <c r="I7903" s="30" t="str">
        <f>IF(G7903='Check Register'!$E$1,H7903,"")</f>
        <v/>
      </c>
      <c r="J7903" s="16" t="str">
        <f t="shared" si="371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70"/>
        <v>July 19</v>
      </c>
      <c r="H7904" s="27">
        <f t="shared" si="372"/>
        <v>7903</v>
      </c>
      <c r="I7904" s="30" t="str">
        <f>IF(G7904='Check Register'!$E$1,H7904,"")</f>
        <v/>
      </c>
      <c r="J7904" s="16" t="str">
        <f t="shared" si="371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70"/>
        <v>July 19</v>
      </c>
      <c r="H7905" s="27">
        <f t="shared" si="372"/>
        <v>7904</v>
      </c>
      <c r="I7905" s="30" t="str">
        <f>IF(G7905='Check Register'!$E$1,H7905,"")</f>
        <v/>
      </c>
      <c r="J7905" s="16" t="str">
        <f t="shared" si="371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70"/>
        <v>July 19</v>
      </c>
      <c r="H7906" s="27">
        <f t="shared" si="372"/>
        <v>7905</v>
      </c>
      <c r="I7906" s="30" t="str">
        <f>IF(G7906='Check Register'!$E$1,H7906,"")</f>
        <v/>
      </c>
      <c r="J7906" s="16" t="str">
        <f t="shared" si="371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70"/>
        <v>July 19</v>
      </c>
      <c r="H7907" s="27">
        <f t="shared" si="372"/>
        <v>7906</v>
      </c>
      <c r="I7907" s="30" t="str">
        <f>IF(G7907='Check Register'!$E$1,H7907,"")</f>
        <v/>
      </c>
      <c r="J7907" s="16" t="str">
        <f t="shared" si="371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70"/>
        <v>July 19</v>
      </c>
      <c r="H7908" s="27">
        <f t="shared" si="372"/>
        <v>7907</v>
      </c>
      <c r="I7908" s="30" t="str">
        <f>IF(G7908='Check Register'!$E$1,H7908,"")</f>
        <v/>
      </c>
      <c r="J7908" s="16" t="str">
        <f t="shared" si="371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70"/>
        <v>July 19</v>
      </c>
      <c r="H7909" s="27">
        <f t="shared" si="372"/>
        <v>7908</v>
      </c>
      <c r="I7909" s="30" t="str">
        <f>IF(G7909='Check Register'!$E$1,H7909,"")</f>
        <v/>
      </c>
      <c r="J7909" s="16" t="str">
        <f t="shared" si="371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70"/>
        <v>July 19</v>
      </c>
      <c r="H7910" s="27">
        <f t="shared" si="372"/>
        <v>7909</v>
      </c>
      <c r="I7910" s="30" t="str">
        <f>IF(G7910='Check Register'!$E$1,H7910,"")</f>
        <v/>
      </c>
      <c r="J7910" s="16" t="str">
        <f t="shared" si="371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70"/>
        <v>July 19</v>
      </c>
      <c r="H7911" s="27">
        <f t="shared" si="372"/>
        <v>7910</v>
      </c>
      <c r="I7911" s="30" t="str">
        <f>IF(G7911='Check Register'!$E$1,H7911,"")</f>
        <v/>
      </c>
      <c r="J7911" s="16" t="str">
        <f t="shared" si="371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70"/>
        <v>July 19</v>
      </c>
      <c r="H7912" s="27">
        <f t="shared" si="372"/>
        <v>7911</v>
      </c>
      <c r="I7912" s="30" t="str">
        <f>IF(G7912='Check Register'!$E$1,H7912,"")</f>
        <v/>
      </c>
      <c r="J7912" s="16" t="str">
        <f t="shared" si="371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70"/>
        <v>July 19</v>
      </c>
      <c r="H7913" s="27">
        <f t="shared" si="372"/>
        <v>7912</v>
      </c>
      <c r="I7913" s="30" t="str">
        <f>IF(G7913='Check Register'!$E$1,H7913,"")</f>
        <v/>
      </c>
      <c r="J7913" s="16" t="str">
        <f t="shared" si="371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70"/>
        <v>July 19</v>
      </c>
      <c r="H7914" s="27">
        <f t="shared" si="372"/>
        <v>7913</v>
      </c>
      <c r="I7914" s="30" t="str">
        <f>IF(G7914='Check Register'!$E$1,H7914,"")</f>
        <v/>
      </c>
      <c r="J7914" s="16" t="str">
        <f t="shared" si="371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70"/>
        <v>July 19</v>
      </c>
      <c r="H7915" s="27">
        <f t="shared" si="372"/>
        <v>7914</v>
      </c>
      <c r="I7915" s="30" t="str">
        <f>IF(G7915='Check Register'!$E$1,H7915,"")</f>
        <v/>
      </c>
      <c r="J7915" s="16" t="str">
        <f t="shared" si="371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70"/>
        <v>July 19</v>
      </c>
      <c r="H7916" s="27">
        <f t="shared" si="372"/>
        <v>7915</v>
      </c>
      <c r="I7916" s="30" t="str">
        <f>IF(G7916='Check Register'!$E$1,H7916,"")</f>
        <v/>
      </c>
      <c r="J7916" s="16" t="str">
        <f t="shared" si="371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70"/>
        <v>July 19</v>
      </c>
      <c r="H7917" s="27">
        <f t="shared" si="372"/>
        <v>7916</v>
      </c>
      <c r="I7917" s="30" t="str">
        <f>IF(G7917='Check Register'!$E$1,H7917,"")</f>
        <v/>
      </c>
      <c r="J7917" s="16" t="str">
        <f t="shared" si="371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70"/>
        <v>July 19</v>
      </c>
      <c r="H7918" s="27">
        <f t="shared" si="372"/>
        <v>7917</v>
      </c>
      <c r="I7918" s="30" t="str">
        <f>IF(G7918='Check Register'!$E$1,H7918,"")</f>
        <v/>
      </c>
      <c r="J7918" s="16" t="str">
        <f t="shared" si="371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70"/>
        <v>July 19</v>
      </c>
      <c r="H7919" s="27">
        <f t="shared" si="372"/>
        <v>7918</v>
      </c>
      <c r="I7919" s="30" t="str">
        <f>IF(G7919='Check Register'!$E$1,H7919,"")</f>
        <v/>
      </c>
      <c r="J7919" s="16" t="str">
        <f t="shared" si="371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70"/>
        <v>July 19</v>
      </c>
      <c r="H7920" s="27">
        <f t="shared" si="372"/>
        <v>7919</v>
      </c>
      <c r="I7920" s="30" t="str">
        <f>IF(G7920='Check Register'!$E$1,H7920,"")</f>
        <v/>
      </c>
      <c r="J7920" s="16" t="str">
        <f t="shared" si="371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70"/>
        <v>July 19</v>
      </c>
      <c r="H7921" s="27">
        <f t="shared" si="372"/>
        <v>7920</v>
      </c>
      <c r="I7921" s="30" t="str">
        <f>IF(G7921='Check Register'!$E$1,H7921,"")</f>
        <v/>
      </c>
      <c r="J7921" s="16" t="str">
        <f t="shared" si="371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70"/>
        <v>July 19</v>
      </c>
      <c r="H7922" s="27">
        <f t="shared" si="372"/>
        <v>7921</v>
      </c>
      <c r="I7922" s="30" t="str">
        <f>IF(G7922='Check Register'!$E$1,H7922,"")</f>
        <v/>
      </c>
      <c r="J7922" s="16" t="str">
        <f t="shared" si="371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70"/>
        <v>July 19</v>
      </c>
      <c r="H7923" s="27">
        <f t="shared" si="372"/>
        <v>7922</v>
      </c>
      <c r="I7923" s="30" t="str">
        <f>IF(G7923='Check Register'!$E$1,H7923,"")</f>
        <v/>
      </c>
      <c r="J7923" s="16" t="str">
        <f t="shared" si="371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70"/>
        <v>July 19</v>
      </c>
      <c r="H7924" s="27">
        <f t="shared" si="372"/>
        <v>7923</v>
      </c>
      <c r="I7924" s="30" t="str">
        <f>IF(G7924='Check Register'!$E$1,H7924,"")</f>
        <v/>
      </c>
      <c r="J7924" s="16" t="str">
        <f t="shared" si="371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70"/>
        <v>July 19</v>
      </c>
      <c r="H7925" s="27">
        <f t="shared" si="372"/>
        <v>7924</v>
      </c>
      <c r="I7925" s="30" t="str">
        <f>IF(G7925='Check Register'!$E$1,H7925,"")</f>
        <v/>
      </c>
      <c r="J7925" s="16" t="str">
        <f t="shared" si="371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70"/>
        <v>July 19</v>
      </c>
      <c r="H7926" s="27">
        <f t="shared" si="372"/>
        <v>7925</v>
      </c>
      <c r="I7926" s="30" t="str">
        <f>IF(G7926='Check Register'!$E$1,H7926,"")</f>
        <v/>
      </c>
      <c r="J7926" s="16" t="str">
        <f t="shared" si="371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70"/>
        <v>July 19</v>
      </c>
      <c r="H7927" s="27">
        <f t="shared" si="372"/>
        <v>7926</v>
      </c>
      <c r="I7927" s="30" t="str">
        <f>IF(G7927='Check Register'!$E$1,H7927,"")</f>
        <v/>
      </c>
      <c r="J7927" s="16" t="str">
        <f t="shared" si="371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70"/>
        <v>July 19</v>
      </c>
      <c r="H7928" s="27">
        <f t="shared" si="372"/>
        <v>7927</v>
      </c>
      <c r="I7928" s="30" t="str">
        <f>IF(G7928='Check Register'!$E$1,H7928,"")</f>
        <v/>
      </c>
      <c r="J7928" s="16" t="str">
        <f t="shared" si="371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70"/>
        <v>July 19</v>
      </c>
      <c r="H7929" s="27">
        <f t="shared" si="372"/>
        <v>7928</v>
      </c>
      <c r="I7929" s="30" t="str">
        <f>IF(G7929='Check Register'!$E$1,H7929,"")</f>
        <v/>
      </c>
      <c r="J7929" s="16" t="str">
        <f t="shared" si="371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70"/>
        <v>July 19</v>
      </c>
      <c r="H7930" s="27">
        <f t="shared" si="372"/>
        <v>7929</v>
      </c>
      <c r="I7930" s="30" t="str">
        <f>IF(G7930='Check Register'!$E$1,H7930,"")</f>
        <v/>
      </c>
      <c r="J7930" s="16" t="str">
        <f t="shared" si="371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70"/>
        <v>July 19</v>
      </c>
      <c r="H7931" s="27">
        <f t="shared" si="372"/>
        <v>7930</v>
      </c>
      <c r="I7931" s="30" t="str">
        <f>IF(G7931='Check Register'!$E$1,H7931,"")</f>
        <v/>
      </c>
      <c r="J7931" s="16" t="str">
        <f t="shared" si="371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70"/>
        <v>July 19</v>
      </c>
      <c r="H7932" s="27">
        <f t="shared" si="372"/>
        <v>7931</v>
      </c>
      <c r="I7932" s="30" t="str">
        <f>IF(G7932='Check Register'!$E$1,H7932,"")</f>
        <v/>
      </c>
      <c r="J7932" s="16" t="str">
        <f t="shared" si="371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70"/>
        <v>July 19</v>
      </c>
      <c r="H7933" s="27">
        <f t="shared" si="372"/>
        <v>7932</v>
      </c>
      <c r="I7933" s="30" t="str">
        <f>IF(G7933='Check Register'!$E$1,H7933,"")</f>
        <v/>
      </c>
      <c r="J7933" s="16" t="str">
        <f t="shared" si="371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70"/>
        <v>July 19</v>
      </c>
      <c r="H7934" s="27">
        <f t="shared" si="372"/>
        <v>7933</v>
      </c>
      <c r="I7934" s="30" t="str">
        <f>IF(G7934='Check Register'!$E$1,H7934,"")</f>
        <v/>
      </c>
      <c r="J7934" s="16" t="str">
        <f t="shared" si="371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70"/>
        <v>July 19</v>
      </c>
      <c r="H7935" s="27">
        <f t="shared" si="372"/>
        <v>7934</v>
      </c>
      <c r="I7935" s="30" t="str">
        <f>IF(G7935='Check Register'!$E$1,H7935,"")</f>
        <v/>
      </c>
      <c r="J7935" s="16" t="str">
        <f t="shared" si="371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70"/>
        <v>July 19</v>
      </c>
      <c r="H7936" s="27">
        <f t="shared" si="372"/>
        <v>7935</v>
      </c>
      <c r="I7936" s="30" t="str">
        <f>IF(G7936='Check Register'!$E$1,H7936,"")</f>
        <v/>
      </c>
      <c r="J7936" s="16" t="str">
        <f t="shared" si="371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70"/>
        <v>July 19</v>
      </c>
      <c r="H7937" s="27">
        <f t="shared" si="372"/>
        <v>7936</v>
      </c>
      <c r="I7937" s="30" t="str">
        <f>IF(G7937='Check Register'!$E$1,H7937,"")</f>
        <v/>
      </c>
      <c r="J7937" s="16" t="str">
        <f t="shared" si="371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3">VLOOKUP(C7938,W:Y,3,TRUE)</f>
        <v>July 19</v>
      </c>
      <c r="H7938" s="27">
        <f t="shared" si="372"/>
        <v>7937</v>
      </c>
      <c r="I7938" s="30" t="str">
        <f>IF(G7938='Check Register'!$E$1,H7938,"")</f>
        <v/>
      </c>
      <c r="J7938" s="16" t="str">
        <f t="shared" ref="J7938:J8001" si="374">IFERROR(SMALL($I$2:$I$100000,H7938),"")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3"/>
        <v>July 19</v>
      </c>
      <c r="H7939" s="27">
        <f t="shared" si="372"/>
        <v>7938</v>
      </c>
      <c r="I7939" s="30" t="str">
        <f>IF(G7939='Check Register'!$E$1,H7939,"")</f>
        <v/>
      </c>
      <c r="J7939" s="16" t="str">
        <f t="shared" si="374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3"/>
        <v>July 19</v>
      </c>
      <c r="H7940" s="27">
        <f t="shared" si="372"/>
        <v>7939</v>
      </c>
      <c r="I7940" s="30" t="str">
        <f>IF(G7940='Check Register'!$E$1,H7940,"")</f>
        <v/>
      </c>
      <c r="J7940" s="16" t="str">
        <f t="shared" si="374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3"/>
        <v>July 19</v>
      </c>
      <c r="H7941" s="27">
        <f t="shared" ref="H7941:H8004" si="375">1+H7940</f>
        <v>7940</v>
      </c>
      <c r="I7941" s="30" t="str">
        <f>IF(G7941='Check Register'!$E$1,H7941,"")</f>
        <v/>
      </c>
      <c r="J7941" s="16" t="str">
        <f t="shared" si="374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3"/>
        <v>July 19</v>
      </c>
      <c r="H7942" s="27">
        <f t="shared" si="375"/>
        <v>7941</v>
      </c>
      <c r="I7942" s="30" t="str">
        <f>IF(G7942='Check Register'!$E$1,H7942,"")</f>
        <v/>
      </c>
      <c r="J7942" s="16" t="str">
        <f t="shared" si="374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3"/>
        <v>July 19</v>
      </c>
      <c r="H7943" s="27">
        <f t="shared" si="375"/>
        <v>7942</v>
      </c>
      <c r="I7943" s="30" t="str">
        <f>IF(G7943='Check Register'!$E$1,H7943,"")</f>
        <v/>
      </c>
      <c r="J7943" s="16" t="str">
        <f t="shared" si="374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3"/>
        <v>July 19</v>
      </c>
      <c r="H7944" s="27">
        <f t="shared" si="375"/>
        <v>7943</v>
      </c>
      <c r="I7944" s="30" t="str">
        <f>IF(G7944='Check Register'!$E$1,H7944,"")</f>
        <v/>
      </c>
      <c r="J7944" s="16" t="str">
        <f t="shared" si="374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3"/>
        <v>Aug 19</v>
      </c>
      <c r="H7945" s="27">
        <f t="shared" si="375"/>
        <v>7944</v>
      </c>
      <c r="I7945" s="30" t="str">
        <f>IF(G7945='Check Register'!$E$1,H7945,"")</f>
        <v/>
      </c>
      <c r="J7945" s="16" t="str">
        <f t="shared" si="374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3"/>
        <v>Aug 19</v>
      </c>
      <c r="H7946" s="27">
        <f t="shared" si="375"/>
        <v>7945</v>
      </c>
      <c r="I7946" s="30" t="str">
        <f>IF(G7946='Check Register'!$E$1,H7946,"")</f>
        <v/>
      </c>
      <c r="J7946" s="16" t="str">
        <f t="shared" si="374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3"/>
        <v>Aug 19</v>
      </c>
      <c r="H7947" s="27">
        <f t="shared" si="375"/>
        <v>7946</v>
      </c>
      <c r="I7947" s="30" t="str">
        <f>IF(G7947='Check Register'!$E$1,H7947,"")</f>
        <v/>
      </c>
      <c r="J7947" s="16" t="str">
        <f t="shared" si="374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3"/>
        <v>Aug 19</v>
      </c>
      <c r="H7948" s="27">
        <f t="shared" si="375"/>
        <v>7947</v>
      </c>
      <c r="I7948" s="30" t="str">
        <f>IF(G7948='Check Register'!$E$1,H7948,"")</f>
        <v/>
      </c>
      <c r="J7948" s="16" t="str">
        <f t="shared" si="374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3"/>
        <v>Aug 19</v>
      </c>
      <c r="H7949" s="27">
        <f t="shared" si="375"/>
        <v>7948</v>
      </c>
      <c r="I7949" s="30" t="str">
        <f>IF(G7949='Check Register'!$E$1,H7949,"")</f>
        <v/>
      </c>
      <c r="J7949" s="16" t="str">
        <f t="shared" si="374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3"/>
        <v>Aug 19</v>
      </c>
      <c r="H7950" s="27">
        <f t="shared" si="375"/>
        <v>7949</v>
      </c>
      <c r="I7950" s="30" t="str">
        <f>IF(G7950='Check Register'!$E$1,H7950,"")</f>
        <v/>
      </c>
      <c r="J7950" s="16" t="str">
        <f t="shared" si="374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3"/>
        <v>Aug 19</v>
      </c>
      <c r="H7951" s="27">
        <f t="shared" si="375"/>
        <v>7950</v>
      </c>
      <c r="I7951" s="30" t="str">
        <f>IF(G7951='Check Register'!$E$1,H7951,"")</f>
        <v/>
      </c>
      <c r="J7951" s="16" t="str">
        <f t="shared" si="374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3"/>
        <v>Aug 19</v>
      </c>
      <c r="H7952" s="27">
        <f t="shared" si="375"/>
        <v>7951</v>
      </c>
      <c r="I7952" s="30" t="str">
        <f>IF(G7952='Check Register'!$E$1,H7952,"")</f>
        <v/>
      </c>
      <c r="J7952" s="16" t="str">
        <f t="shared" si="374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3"/>
        <v>Aug 19</v>
      </c>
      <c r="H7953" s="27">
        <f t="shared" si="375"/>
        <v>7952</v>
      </c>
      <c r="I7953" s="30" t="str">
        <f>IF(G7953='Check Register'!$E$1,H7953,"")</f>
        <v/>
      </c>
      <c r="J7953" s="16" t="str">
        <f t="shared" si="374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3"/>
        <v>Aug 19</v>
      </c>
      <c r="H7954" s="27">
        <f t="shared" si="375"/>
        <v>7953</v>
      </c>
      <c r="I7954" s="30" t="str">
        <f>IF(G7954='Check Register'!$E$1,H7954,"")</f>
        <v/>
      </c>
      <c r="J7954" s="16" t="str">
        <f t="shared" si="374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3"/>
        <v>Aug 19</v>
      </c>
      <c r="H7955" s="27">
        <f t="shared" si="375"/>
        <v>7954</v>
      </c>
      <c r="I7955" s="30" t="str">
        <f>IF(G7955='Check Register'!$E$1,H7955,"")</f>
        <v/>
      </c>
      <c r="J7955" s="16" t="str">
        <f t="shared" si="374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3"/>
        <v>Aug 19</v>
      </c>
      <c r="H7956" s="27">
        <f t="shared" si="375"/>
        <v>7955</v>
      </c>
      <c r="I7956" s="30" t="str">
        <f>IF(G7956='Check Register'!$E$1,H7956,"")</f>
        <v/>
      </c>
      <c r="J7956" s="16" t="str">
        <f t="shared" si="374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3"/>
        <v>Aug 19</v>
      </c>
      <c r="H7957" s="27">
        <f t="shared" si="375"/>
        <v>7956</v>
      </c>
      <c r="I7957" s="30" t="str">
        <f>IF(G7957='Check Register'!$E$1,H7957,"")</f>
        <v/>
      </c>
      <c r="J7957" s="16" t="str">
        <f t="shared" si="374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3"/>
        <v>Aug 19</v>
      </c>
      <c r="H7958" s="27">
        <f t="shared" si="375"/>
        <v>7957</v>
      </c>
      <c r="I7958" s="30" t="str">
        <f>IF(G7958='Check Register'!$E$1,H7958,"")</f>
        <v/>
      </c>
      <c r="J7958" s="16" t="str">
        <f t="shared" si="374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3"/>
        <v>Aug 19</v>
      </c>
      <c r="H7959" s="27">
        <f t="shared" si="375"/>
        <v>7958</v>
      </c>
      <c r="I7959" s="30" t="str">
        <f>IF(G7959='Check Register'!$E$1,H7959,"")</f>
        <v/>
      </c>
      <c r="J7959" s="16" t="str">
        <f t="shared" si="374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3"/>
        <v>Aug 19</v>
      </c>
      <c r="H7960" s="27">
        <f t="shared" si="375"/>
        <v>7959</v>
      </c>
      <c r="I7960" s="30" t="str">
        <f>IF(G7960='Check Register'!$E$1,H7960,"")</f>
        <v/>
      </c>
      <c r="J7960" s="16" t="str">
        <f t="shared" si="374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3"/>
        <v>Aug 19</v>
      </c>
      <c r="H7961" s="27">
        <f t="shared" si="375"/>
        <v>7960</v>
      </c>
      <c r="I7961" s="30" t="str">
        <f>IF(G7961='Check Register'!$E$1,H7961,"")</f>
        <v/>
      </c>
      <c r="J7961" s="16" t="str">
        <f t="shared" si="374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3"/>
        <v>Aug 19</v>
      </c>
      <c r="H7962" s="27">
        <f t="shared" si="375"/>
        <v>7961</v>
      </c>
      <c r="I7962" s="30" t="str">
        <f>IF(G7962='Check Register'!$E$1,H7962,"")</f>
        <v/>
      </c>
      <c r="J7962" s="16" t="str">
        <f t="shared" si="374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3"/>
        <v>Aug 19</v>
      </c>
      <c r="H7963" s="27">
        <f t="shared" si="375"/>
        <v>7962</v>
      </c>
      <c r="I7963" s="30" t="str">
        <f>IF(G7963='Check Register'!$E$1,H7963,"")</f>
        <v/>
      </c>
      <c r="J7963" s="16" t="str">
        <f t="shared" si="374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3"/>
        <v>Aug 19</v>
      </c>
      <c r="H7964" s="27">
        <f t="shared" si="375"/>
        <v>7963</v>
      </c>
      <c r="I7964" s="30" t="str">
        <f>IF(G7964='Check Register'!$E$1,H7964,"")</f>
        <v/>
      </c>
      <c r="J7964" s="16" t="str">
        <f t="shared" si="374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3"/>
        <v>Aug 19</v>
      </c>
      <c r="H7965" s="27">
        <f t="shared" si="375"/>
        <v>7964</v>
      </c>
      <c r="I7965" s="30" t="str">
        <f>IF(G7965='Check Register'!$E$1,H7965,"")</f>
        <v/>
      </c>
      <c r="J7965" s="16" t="str">
        <f t="shared" si="374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3"/>
        <v>Aug 19</v>
      </c>
      <c r="H7966" s="27">
        <f t="shared" si="375"/>
        <v>7965</v>
      </c>
      <c r="I7966" s="30" t="str">
        <f>IF(G7966='Check Register'!$E$1,H7966,"")</f>
        <v/>
      </c>
      <c r="J7966" s="16" t="str">
        <f t="shared" si="374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3"/>
        <v>Aug 19</v>
      </c>
      <c r="H7967" s="27">
        <f t="shared" si="375"/>
        <v>7966</v>
      </c>
      <c r="I7967" s="30" t="str">
        <f>IF(G7967='Check Register'!$E$1,H7967,"")</f>
        <v/>
      </c>
      <c r="J7967" s="16" t="str">
        <f t="shared" si="374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3"/>
        <v>Aug 19</v>
      </c>
      <c r="H7968" s="27">
        <f t="shared" si="375"/>
        <v>7967</v>
      </c>
      <c r="I7968" s="30" t="str">
        <f>IF(G7968='Check Register'!$E$1,H7968,"")</f>
        <v/>
      </c>
      <c r="J7968" s="16" t="str">
        <f t="shared" si="374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3"/>
        <v>Aug 19</v>
      </c>
      <c r="H7969" s="27">
        <f t="shared" si="375"/>
        <v>7968</v>
      </c>
      <c r="I7969" s="30" t="str">
        <f>IF(G7969='Check Register'!$E$1,H7969,"")</f>
        <v/>
      </c>
      <c r="J7969" s="16" t="str">
        <f t="shared" si="374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3"/>
        <v>Aug 19</v>
      </c>
      <c r="H7970" s="27">
        <f t="shared" si="375"/>
        <v>7969</v>
      </c>
      <c r="I7970" s="30" t="str">
        <f>IF(G7970='Check Register'!$E$1,H7970,"")</f>
        <v/>
      </c>
      <c r="J7970" s="16" t="str">
        <f t="shared" si="374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3"/>
        <v>Aug 19</v>
      </c>
      <c r="H7971" s="27">
        <f t="shared" si="375"/>
        <v>7970</v>
      </c>
      <c r="I7971" s="30" t="str">
        <f>IF(G7971='Check Register'!$E$1,H7971,"")</f>
        <v/>
      </c>
      <c r="J7971" s="16" t="str">
        <f t="shared" si="374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3"/>
        <v>Aug 19</v>
      </c>
      <c r="H7972" s="27">
        <f t="shared" si="375"/>
        <v>7971</v>
      </c>
      <c r="I7972" s="30" t="str">
        <f>IF(G7972='Check Register'!$E$1,H7972,"")</f>
        <v/>
      </c>
      <c r="J7972" s="16" t="str">
        <f t="shared" si="374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3"/>
        <v>Aug 19</v>
      </c>
      <c r="H7973" s="27">
        <f t="shared" si="375"/>
        <v>7972</v>
      </c>
      <c r="I7973" s="30" t="str">
        <f>IF(G7973='Check Register'!$E$1,H7973,"")</f>
        <v/>
      </c>
      <c r="J7973" s="16" t="str">
        <f t="shared" si="374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3"/>
        <v>Aug 19</v>
      </c>
      <c r="H7974" s="27">
        <f t="shared" si="375"/>
        <v>7973</v>
      </c>
      <c r="I7974" s="30" t="str">
        <f>IF(G7974='Check Register'!$E$1,H7974,"")</f>
        <v/>
      </c>
      <c r="J7974" s="16" t="str">
        <f t="shared" si="374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3"/>
        <v>Aug 19</v>
      </c>
      <c r="H7975" s="27">
        <f t="shared" si="375"/>
        <v>7974</v>
      </c>
      <c r="I7975" s="30" t="str">
        <f>IF(G7975='Check Register'!$E$1,H7975,"")</f>
        <v/>
      </c>
      <c r="J7975" s="16" t="str">
        <f t="shared" si="374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3"/>
        <v>Aug 19</v>
      </c>
      <c r="H7976" s="27">
        <f t="shared" si="375"/>
        <v>7975</v>
      </c>
      <c r="I7976" s="30" t="str">
        <f>IF(G7976='Check Register'!$E$1,H7976,"")</f>
        <v/>
      </c>
      <c r="J7976" s="16" t="str">
        <f t="shared" si="374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3"/>
        <v>Aug 19</v>
      </c>
      <c r="H7977" s="27">
        <f t="shared" si="375"/>
        <v>7976</v>
      </c>
      <c r="I7977" s="30" t="str">
        <f>IF(G7977='Check Register'!$E$1,H7977,"")</f>
        <v/>
      </c>
      <c r="J7977" s="16" t="str">
        <f t="shared" si="374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3"/>
        <v>Aug 19</v>
      </c>
      <c r="H7978" s="27">
        <f t="shared" si="375"/>
        <v>7977</v>
      </c>
      <c r="I7978" s="30" t="str">
        <f>IF(G7978='Check Register'!$E$1,H7978,"")</f>
        <v/>
      </c>
      <c r="J7978" s="16" t="str">
        <f t="shared" si="374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3"/>
        <v>Aug 19</v>
      </c>
      <c r="H7979" s="27">
        <f t="shared" si="375"/>
        <v>7978</v>
      </c>
      <c r="I7979" s="30" t="str">
        <f>IF(G7979='Check Register'!$E$1,H7979,"")</f>
        <v/>
      </c>
      <c r="J7979" s="16" t="str">
        <f t="shared" si="374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3"/>
        <v>Aug 19</v>
      </c>
      <c r="H7980" s="27">
        <f t="shared" si="375"/>
        <v>7979</v>
      </c>
      <c r="I7980" s="30" t="str">
        <f>IF(G7980='Check Register'!$E$1,H7980,"")</f>
        <v/>
      </c>
      <c r="J7980" s="16" t="str">
        <f t="shared" si="374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3"/>
        <v>Aug 19</v>
      </c>
      <c r="H7981" s="27">
        <f t="shared" si="375"/>
        <v>7980</v>
      </c>
      <c r="I7981" s="30" t="str">
        <f>IF(G7981='Check Register'!$E$1,H7981,"")</f>
        <v/>
      </c>
      <c r="J7981" s="16" t="str">
        <f t="shared" si="374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3"/>
        <v>Aug 19</v>
      </c>
      <c r="H7982" s="27">
        <f t="shared" si="375"/>
        <v>7981</v>
      </c>
      <c r="I7982" s="30" t="str">
        <f>IF(G7982='Check Register'!$E$1,H7982,"")</f>
        <v/>
      </c>
      <c r="J7982" s="16" t="str">
        <f t="shared" si="374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3"/>
        <v>Aug 19</v>
      </c>
      <c r="H7983" s="27">
        <f t="shared" si="375"/>
        <v>7982</v>
      </c>
      <c r="I7983" s="30" t="str">
        <f>IF(G7983='Check Register'!$E$1,H7983,"")</f>
        <v/>
      </c>
      <c r="J7983" s="16" t="str">
        <f t="shared" si="374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3"/>
        <v>Aug 19</v>
      </c>
      <c r="H7984" s="27">
        <f t="shared" si="375"/>
        <v>7983</v>
      </c>
      <c r="I7984" s="30" t="str">
        <f>IF(G7984='Check Register'!$E$1,H7984,"")</f>
        <v/>
      </c>
      <c r="J7984" s="16" t="str">
        <f t="shared" si="374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3"/>
        <v>Aug 19</v>
      </c>
      <c r="H7985" s="27">
        <f t="shared" si="375"/>
        <v>7984</v>
      </c>
      <c r="I7985" s="30" t="str">
        <f>IF(G7985='Check Register'!$E$1,H7985,"")</f>
        <v/>
      </c>
      <c r="J7985" s="16" t="str">
        <f t="shared" si="374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3"/>
        <v>Aug 19</v>
      </c>
      <c r="H7986" s="27">
        <f t="shared" si="375"/>
        <v>7985</v>
      </c>
      <c r="I7986" s="30" t="str">
        <f>IF(G7986='Check Register'!$E$1,H7986,"")</f>
        <v/>
      </c>
      <c r="J7986" s="16" t="str">
        <f t="shared" si="374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3"/>
        <v>Aug 19</v>
      </c>
      <c r="H7987" s="27">
        <f t="shared" si="375"/>
        <v>7986</v>
      </c>
      <c r="I7987" s="30" t="str">
        <f>IF(G7987='Check Register'!$E$1,H7987,"")</f>
        <v/>
      </c>
      <c r="J7987" s="16" t="str">
        <f t="shared" si="374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3"/>
        <v>Aug 19</v>
      </c>
      <c r="H7988" s="27">
        <f t="shared" si="375"/>
        <v>7987</v>
      </c>
      <c r="I7988" s="30" t="str">
        <f>IF(G7988='Check Register'!$E$1,H7988,"")</f>
        <v/>
      </c>
      <c r="J7988" s="16" t="str">
        <f t="shared" si="374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3"/>
        <v>Aug 19</v>
      </c>
      <c r="H7989" s="27">
        <f t="shared" si="375"/>
        <v>7988</v>
      </c>
      <c r="I7989" s="30" t="str">
        <f>IF(G7989='Check Register'!$E$1,H7989,"")</f>
        <v/>
      </c>
      <c r="J7989" s="16" t="str">
        <f t="shared" si="374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3"/>
        <v>Aug 19</v>
      </c>
      <c r="H7990" s="27">
        <f t="shared" si="375"/>
        <v>7989</v>
      </c>
      <c r="I7990" s="30" t="str">
        <f>IF(G7990='Check Register'!$E$1,H7990,"")</f>
        <v/>
      </c>
      <c r="J7990" s="16" t="str">
        <f t="shared" si="374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3"/>
        <v>Aug 19</v>
      </c>
      <c r="H7991" s="27">
        <f t="shared" si="375"/>
        <v>7990</v>
      </c>
      <c r="I7991" s="30" t="str">
        <f>IF(G7991='Check Register'!$E$1,H7991,"")</f>
        <v/>
      </c>
      <c r="J7991" s="16" t="str">
        <f t="shared" si="374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3"/>
        <v>Aug 19</v>
      </c>
      <c r="H7992" s="27">
        <f t="shared" si="375"/>
        <v>7991</v>
      </c>
      <c r="I7992" s="30" t="str">
        <f>IF(G7992='Check Register'!$E$1,H7992,"")</f>
        <v/>
      </c>
      <c r="J7992" s="16" t="str">
        <f t="shared" si="374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3"/>
        <v>Aug 19</v>
      </c>
      <c r="H7993" s="27">
        <f t="shared" si="375"/>
        <v>7992</v>
      </c>
      <c r="I7993" s="30" t="str">
        <f>IF(G7993='Check Register'!$E$1,H7993,"")</f>
        <v/>
      </c>
      <c r="J7993" s="16" t="str">
        <f t="shared" si="374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3"/>
        <v>Aug 19</v>
      </c>
      <c r="H7994" s="27">
        <f t="shared" si="375"/>
        <v>7993</v>
      </c>
      <c r="I7994" s="30" t="str">
        <f>IF(G7994='Check Register'!$E$1,H7994,"")</f>
        <v/>
      </c>
      <c r="J7994" s="16" t="str">
        <f t="shared" si="374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3"/>
        <v>Aug 19</v>
      </c>
      <c r="H7995" s="27">
        <f t="shared" si="375"/>
        <v>7994</v>
      </c>
      <c r="I7995" s="30" t="str">
        <f>IF(G7995='Check Register'!$E$1,H7995,"")</f>
        <v/>
      </c>
      <c r="J7995" s="16" t="str">
        <f t="shared" si="374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3"/>
        <v>Aug 19</v>
      </c>
      <c r="H7996" s="27">
        <f t="shared" si="375"/>
        <v>7995</v>
      </c>
      <c r="I7996" s="30" t="str">
        <f>IF(G7996='Check Register'!$E$1,H7996,"")</f>
        <v/>
      </c>
      <c r="J7996" s="16" t="str">
        <f t="shared" si="374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3"/>
        <v>Aug 19</v>
      </c>
      <c r="H7997" s="27">
        <f t="shared" si="375"/>
        <v>7996</v>
      </c>
      <c r="I7997" s="30" t="str">
        <f>IF(G7997='Check Register'!$E$1,H7997,"")</f>
        <v/>
      </c>
      <c r="J7997" s="16" t="str">
        <f t="shared" si="374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3"/>
        <v>Aug 19</v>
      </c>
      <c r="H7998" s="27">
        <f t="shared" si="375"/>
        <v>7997</v>
      </c>
      <c r="I7998" s="30" t="str">
        <f>IF(G7998='Check Register'!$E$1,H7998,"")</f>
        <v/>
      </c>
      <c r="J7998" s="16" t="str">
        <f t="shared" si="374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3"/>
        <v>Aug 19</v>
      </c>
      <c r="H7999" s="27">
        <f t="shared" si="375"/>
        <v>7998</v>
      </c>
      <c r="I7999" s="30" t="str">
        <f>IF(G7999='Check Register'!$E$1,H7999,"")</f>
        <v/>
      </c>
      <c r="J7999" s="16" t="str">
        <f t="shared" si="374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3"/>
        <v>Aug 19</v>
      </c>
      <c r="H8000" s="27">
        <f t="shared" si="375"/>
        <v>7999</v>
      </c>
      <c r="I8000" s="30" t="str">
        <f>IF(G8000='Check Register'!$E$1,H8000,"")</f>
        <v/>
      </c>
      <c r="J8000" s="16" t="str">
        <f t="shared" si="374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3"/>
        <v>Aug 19</v>
      </c>
      <c r="H8001" s="27">
        <f t="shared" si="375"/>
        <v>8000</v>
      </c>
      <c r="I8001" s="30" t="str">
        <f>IF(G8001='Check Register'!$E$1,H8001,"")</f>
        <v/>
      </c>
      <c r="J8001" s="16" t="str">
        <f t="shared" si="374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6">VLOOKUP(C8002,W:Y,3,TRUE)</f>
        <v>Aug 19</v>
      </c>
      <c r="H8002" s="27">
        <f t="shared" si="375"/>
        <v>8001</v>
      </c>
      <c r="I8002" s="30" t="str">
        <f>IF(G8002='Check Register'!$E$1,H8002,"")</f>
        <v/>
      </c>
      <c r="J8002" s="16" t="str">
        <f t="shared" ref="J8002:J8065" si="377">IFERROR(SMALL($I$2:$I$100000,H8002),"")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6"/>
        <v>Aug 19</v>
      </c>
      <c r="H8003" s="27">
        <f t="shared" si="375"/>
        <v>8002</v>
      </c>
      <c r="I8003" s="30" t="str">
        <f>IF(G8003='Check Register'!$E$1,H8003,"")</f>
        <v/>
      </c>
      <c r="J8003" s="16" t="str">
        <f t="shared" si="377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6"/>
        <v>Aug 19</v>
      </c>
      <c r="H8004" s="27">
        <f t="shared" si="375"/>
        <v>8003</v>
      </c>
      <c r="I8004" s="30" t="str">
        <f>IF(G8004='Check Register'!$E$1,H8004,"")</f>
        <v/>
      </c>
      <c r="J8004" s="16" t="str">
        <f t="shared" si="377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6"/>
        <v>Aug 19</v>
      </c>
      <c r="H8005" s="27">
        <f t="shared" ref="H8005:H8068" si="378">1+H8004</f>
        <v>8004</v>
      </c>
      <c r="I8005" s="30" t="str">
        <f>IF(G8005='Check Register'!$E$1,H8005,"")</f>
        <v/>
      </c>
      <c r="J8005" s="16" t="str">
        <f t="shared" si="377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6"/>
        <v>Aug 19</v>
      </c>
      <c r="H8006" s="27">
        <f t="shared" si="378"/>
        <v>8005</v>
      </c>
      <c r="I8006" s="30" t="str">
        <f>IF(G8006='Check Register'!$E$1,H8006,"")</f>
        <v/>
      </c>
      <c r="J8006" s="16" t="str">
        <f t="shared" si="377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6"/>
        <v>Aug 19</v>
      </c>
      <c r="H8007" s="27">
        <f t="shared" si="378"/>
        <v>8006</v>
      </c>
      <c r="I8007" s="30" t="str">
        <f>IF(G8007='Check Register'!$E$1,H8007,"")</f>
        <v/>
      </c>
      <c r="J8007" s="16" t="str">
        <f t="shared" si="377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6"/>
        <v>Aug 19</v>
      </c>
      <c r="H8008" s="27">
        <f t="shared" si="378"/>
        <v>8007</v>
      </c>
      <c r="I8008" s="30" t="str">
        <f>IF(G8008='Check Register'!$E$1,H8008,"")</f>
        <v/>
      </c>
      <c r="J8008" s="16" t="str">
        <f t="shared" si="377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6"/>
        <v>Aug 19</v>
      </c>
      <c r="H8009" s="27">
        <f t="shared" si="378"/>
        <v>8008</v>
      </c>
      <c r="I8009" s="30" t="str">
        <f>IF(G8009='Check Register'!$E$1,H8009,"")</f>
        <v/>
      </c>
      <c r="J8009" s="16" t="str">
        <f t="shared" si="377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6"/>
        <v>Aug 19</v>
      </c>
      <c r="H8010" s="27">
        <f t="shared" si="378"/>
        <v>8009</v>
      </c>
      <c r="I8010" s="30" t="str">
        <f>IF(G8010='Check Register'!$E$1,H8010,"")</f>
        <v/>
      </c>
      <c r="J8010" s="16" t="str">
        <f t="shared" si="377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6"/>
        <v>Aug 19</v>
      </c>
      <c r="H8011" s="27">
        <f t="shared" si="378"/>
        <v>8010</v>
      </c>
      <c r="I8011" s="30" t="str">
        <f>IF(G8011='Check Register'!$E$1,H8011,"")</f>
        <v/>
      </c>
      <c r="J8011" s="16" t="str">
        <f t="shared" si="377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6"/>
        <v>Aug 19</v>
      </c>
      <c r="H8012" s="27">
        <f t="shared" si="378"/>
        <v>8011</v>
      </c>
      <c r="I8012" s="30" t="str">
        <f>IF(G8012='Check Register'!$E$1,H8012,"")</f>
        <v/>
      </c>
      <c r="J8012" s="16" t="str">
        <f t="shared" si="377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6"/>
        <v>Aug 19</v>
      </c>
      <c r="H8013" s="27">
        <f t="shared" si="378"/>
        <v>8012</v>
      </c>
      <c r="I8013" s="30" t="str">
        <f>IF(G8013='Check Register'!$E$1,H8013,"")</f>
        <v/>
      </c>
      <c r="J8013" s="16" t="str">
        <f t="shared" si="377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6"/>
        <v>Aug 19</v>
      </c>
      <c r="H8014" s="27">
        <f t="shared" si="378"/>
        <v>8013</v>
      </c>
      <c r="I8014" s="30" t="str">
        <f>IF(G8014='Check Register'!$E$1,H8014,"")</f>
        <v/>
      </c>
      <c r="J8014" s="16" t="str">
        <f t="shared" si="377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6"/>
        <v>Aug 19</v>
      </c>
      <c r="H8015" s="27">
        <f t="shared" si="378"/>
        <v>8014</v>
      </c>
      <c r="I8015" s="30" t="str">
        <f>IF(G8015='Check Register'!$E$1,H8015,"")</f>
        <v/>
      </c>
      <c r="J8015" s="16" t="str">
        <f t="shared" si="377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6"/>
        <v>Aug 19</v>
      </c>
      <c r="H8016" s="27">
        <f t="shared" si="378"/>
        <v>8015</v>
      </c>
      <c r="I8016" s="30" t="str">
        <f>IF(G8016='Check Register'!$E$1,H8016,"")</f>
        <v/>
      </c>
      <c r="J8016" s="16" t="str">
        <f t="shared" si="377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6"/>
        <v>Aug 19</v>
      </c>
      <c r="H8017" s="27">
        <f t="shared" si="378"/>
        <v>8016</v>
      </c>
      <c r="I8017" s="30" t="str">
        <f>IF(G8017='Check Register'!$E$1,H8017,"")</f>
        <v/>
      </c>
      <c r="J8017" s="16" t="str">
        <f t="shared" si="377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6"/>
        <v>Aug 19</v>
      </c>
      <c r="H8018" s="27">
        <f t="shared" si="378"/>
        <v>8017</v>
      </c>
      <c r="I8018" s="30" t="str">
        <f>IF(G8018='Check Register'!$E$1,H8018,"")</f>
        <v/>
      </c>
      <c r="J8018" s="16" t="str">
        <f t="shared" si="377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6"/>
        <v>Aug 19</v>
      </c>
      <c r="H8019" s="27">
        <f t="shared" si="378"/>
        <v>8018</v>
      </c>
      <c r="I8019" s="30" t="str">
        <f>IF(G8019='Check Register'!$E$1,H8019,"")</f>
        <v/>
      </c>
      <c r="J8019" s="16" t="str">
        <f t="shared" si="377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6"/>
        <v>Aug 19</v>
      </c>
      <c r="H8020" s="27">
        <f t="shared" si="378"/>
        <v>8019</v>
      </c>
      <c r="I8020" s="30" t="str">
        <f>IF(G8020='Check Register'!$E$1,H8020,"")</f>
        <v/>
      </c>
      <c r="J8020" s="16" t="str">
        <f t="shared" si="377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6"/>
        <v>Aug 19</v>
      </c>
      <c r="H8021" s="27">
        <f t="shared" si="378"/>
        <v>8020</v>
      </c>
      <c r="I8021" s="30" t="str">
        <f>IF(G8021='Check Register'!$E$1,H8021,"")</f>
        <v/>
      </c>
      <c r="J8021" s="16" t="str">
        <f t="shared" si="377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6"/>
        <v>Aug 19</v>
      </c>
      <c r="H8022" s="27">
        <f t="shared" si="378"/>
        <v>8021</v>
      </c>
      <c r="I8022" s="30" t="str">
        <f>IF(G8022='Check Register'!$E$1,H8022,"")</f>
        <v/>
      </c>
      <c r="J8022" s="16" t="str">
        <f t="shared" si="377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6"/>
        <v>Aug 19</v>
      </c>
      <c r="H8023" s="27">
        <f t="shared" si="378"/>
        <v>8022</v>
      </c>
      <c r="I8023" s="30" t="str">
        <f>IF(G8023='Check Register'!$E$1,H8023,"")</f>
        <v/>
      </c>
      <c r="J8023" s="16" t="str">
        <f t="shared" si="377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6"/>
        <v>Aug 19</v>
      </c>
      <c r="H8024" s="27">
        <f t="shared" si="378"/>
        <v>8023</v>
      </c>
      <c r="I8024" s="30" t="str">
        <f>IF(G8024='Check Register'!$E$1,H8024,"")</f>
        <v/>
      </c>
      <c r="J8024" s="16" t="str">
        <f t="shared" si="377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6"/>
        <v>Aug 19</v>
      </c>
      <c r="H8025" s="27">
        <f t="shared" si="378"/>
        <v>8024</v>
      </c>
      <c r="I8025" s="30" t="str">
        <f>IF(G8025='Check Register'!$E$1,H8025,"")</f>
        <v/>
      </c>
      <c r="J8025" s="16" t="str">
        <f t="shared" si="377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6"/>
        <v>Aug 19</v>
      </c>
      <c r="H8026" s="27">
        <f t="shared" si="378"/>
        <v>8025</v>
      </c>
      <c r="I8026" s="30" t="str">
        <f>IF(G8026='Check Register'!$E$1,H8026,"")</f>
        <v/>
      </c>
      <c r="J8026" s="16" t="str">
        <f t="shared" si="377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6"/>
        <v>Aug 19</v>
      </c>
      <c r="H8027" s="27">
        <f t="shared" si="378"/>
        <v>8026</v>
      </c>
      <c r="I8027" s="30" t="str">
        <f>IF(G8027='Check Register'!$E$1,H8027,"")</f>
        <v/>
      </c>
      <c r="J8027" s="16" t="str">
        <f t="shared" si="377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6"/>
        <v>Aug 19</v>
      </c>
      <c r="H8028" s="27">
        <f t="shared" si="378"/>
        <v>8027</v>
      </c>
      <c r="I8028" s="30" t="str">
        <f>IF(G8028='Check Register'!$E$1,H8028,"")</f>
        <v/>
      </c>
      <c r="J8028" s="16" t="str">
        <f t="shared" si="377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6"/>
        <v>Aug 19</v>
      </c>
      <c r="H8029" s="27">
        <f t="shared" si="378"/>
        <v>8028</v>
      </c>
      <c r="I8029" s="30" t="str">
        <f>IF(G8029='Check Register'!$E$1,H8029,"")</f>
        <v/>
      </c>
      <c r="J8029" s="16" t="str">
        <f t="shared" si="377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6"/>
        <v>Aug 19</v>
      </c>
      <c r="H8030" s="27">
        <f t="shared" si="378"/>
        <v>8029</v>
      </c>
      <c r="I8030" s="30" t="str">
        <f>IF(G8030='Check Register'!$E$1,H8030,"")</f>
        <v/>
      </c>
      <c r="J8030" s="16" t="str">
        <f t="shared" si="377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6"/>
        <v>Aug 19</v>
      </c>
      <c r="H8031" s="27">
        <f t="shared" si="378"/>
        <v>8030</v>
      </c>
      <c r="I8031" s="30" t="str">
        <f>IF(G8031='Check Register'!$E$1,H8031,"")</f>
        <v/>
      </c>
      <c r="J8031" s="16" t="str">
        <f t="shared" si="377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6"/>
        <v>Aug 19</v>
      </c>
      <c r="H8032" s="27">
        <f t="shared" si="378"/>
        <v>8031</v>
      </c>
      <c r="I8032" s="30" t="str">
        <f>IF(G8032='Check Register'!$E$1,H8032,"")</f>
        <v/>
      </c>
      <c r="J8032" s="16" t="str">
        <f t="shared" si="377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6"/>
        <v>Aug 19</v>
      </c>
      <c r="H8033" s="27">
        <f t="shared" si="378"/>
        <v>8032</v>
      </c>
      <c r="I8033" s="30" t="str">
        <f>IF(G8033='Check Register'!$E$1,H8033,"")</f>
        <v/>
      </c>
      <c r="J8033" s="16" t="str">
        <f t="shared" si="377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6"/>
        <v>Aug 19</v>
      </c>
      <c r="H8034" s="27">
        <f t="shared" si="378"/>
        <v>8033</v>
      </c>
      <c r="I8034" s="30" t="str">
        <f>IF(G8034='Check Register'!$E$1,H8034,"")</f>
        <v/>
      </c>
      <c r="J8034" s="16" t="str">
        <f t="shared" si="377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6"/>
        <v>Aug 19</v>
      </c>
      <c r="H8035" s="27">
        <f t="shared" si="378"/>
        <v>8034</v>
      </c>
      <c r="I8035" s="30" t="str">
        <f>IF(G8035='Check Register'!$E$1,H8035,"")</f>
        <v/>
      </c>
      <c r="J8035" s="16" t="str">
        <f t="shared" si="377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6"/>
        <v>Aug 19</v>
      </c>
      <c r="H8036" s="27">
        <f t="shared" si="378"/>
        <v>8035</v>
      </c>
      <c r="I8036" s="30" t="str">
        <f>IF(G8036='Check Register'!$E$1,H8036,"")</f>
        <v/>
      </c>
      <c r="J8036" s="16" t="str">
        <f t="shared" si="377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6"/>
        <v>Aug 19</v>
      </c>
      <c r="H8037" s="27">
        <f t="shared" si="378"/>
        <v>8036</v>
      </c>
      <c r="I8037" s="30" t="str">
        <f>IF(G8037='Check Register'!$E$1,H8037,"")</f>
        <v/>
      </c>
      <c r="J8037" s="16" t="str">
        <f t="shared" si="377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6"/>
        <v>Aug 19</v>
      </c>
      <c r="H8038" s="27">
        <f t="shared" si="378"/>
        <v>8037</v>
      </c>
      <c r="I8038" s="30" t="str">
        <f>IF(G8038='Check Register'!$E$1,H8038,"")</f>
        <v/>
      </c>
      <c r="J8038" s="16" t="str">
        <f t="shared" si="377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6"/>
        <v>Aug 19</v>
      </c>
      <c r="H8039" s="27">
        <f t="shared" si="378"/>
        <v>8038</v>
      </c>
      <c r="I8039" s="30" t="str">
        <f>IF(G8039='Check Register'!$E$1,H8039,"")</f>
        <v/>
      </c>
      <c r="J8039" s="16" t="str">
        <f t="shared" si="377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6"/>
        <v>Aug 19</v>
      </c>
      <c r="H8040" s="27">
        <f t="shared" si="378"/>
        <v>8039</v>
      </c>
      <c r="I8040" s="30" t="str">
        <f>IF(G8040='Check Register'!$E$1,H8040,"")</f>
        <v/>
      </c>
      <c r="J8040" s="16" t="str">
        <f t="shared" si="377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6"/>
        <v>Aug 19</v>
      </c>
      <c r="H8041" s="27">
        <f t="shared" si="378"/>
        <v>8040</v>
      </c>
      <c r="I8041" s="30" t="str">
        <f>IF(G8041='Check Register'!$E$1,H8041,"")</f>
        <v/>
      </c>
      <c r="J8041" s="16" t="str">
        <f t="shared" si="377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6"/>
        <v>Aug 19</v>
      </c>
      <c r="H8042" s="27">
        <f t="shared" si="378"/>
        <v>8041</v>
      </c>
      <c r="I8042" s="30" t="str">
        <f>IF(G8042='Check Register'!$E$1,H8042,"")</f>
        <v/>
      </c>
      <c r="J8042" s="16" t="str">
        <f t="shared" si="377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6"/>
        <v>Aug 19</v>
      </c>
      <c r="H8043" s="27">
        <f t="shared" si="378"/>
        <v>8042</v>
      </c>
      <c r="I8043" s="30" t="str">
        <f>IF(G8043='Check Register'!$E$1,H8043,"")</f>
        <v/>
      </c>
      <c r="J8043" s="16" t="str">
        <f t="shared" si="377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6"/>
        <v>Aug 19</v>
      </c>
      <c r="H8044" s="27">
        <f t="shared" si="378"/>
        <v>8043</v>
      </c>
      <c r="I8044" s="30" t="str">
        <f>IF(G8044='Check Register'!$E$1,H8044,"")</f>
        <v/>
      </c>
      <c r="J8044" s="16" t="str">
        <f t="shared" si="377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6"/>
        <v>Aug 19</v>
      </c>
      <c r="H8045" s="27">
        <f t="shared" si="378"/>
        <v>8044</v>
      </c>
      <c r="I8045" s="30" t="str">
        <f>IF(G8045='Check Register'!$E$1,H8045,"")</f>
        <v/>
      </c>
      <c r="J8045" s="16" t="str">
        <f t="shared" si="377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6"/>
        <v>Aug 19</v>
      </c>
      <c r="H8046" s="27">
        <f t="shared" si="378"/>
        <v>8045</v>
      </c>
      <c r="I8046" s="30" t="str">
        <f>IF(G8046='Check Register'!$E$1,H8046,"")</f>
        <v/>
      </c>
      <c r="J8046" s="16" t="str">
        <f t="shared" si="377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6"/>
        <v>Aug 19</v>
      </c>
      <c r="H8047" s="27">
        <f t="shared" si="378"/>
        <v>8046</v>
      </c>
      <c r="I8047" s="30" t="str">
        <f>IF(G8047='Check Register'!$E$1,H8047,"")</f>
        <v/>
      </c>
      <c r="J8047" s="16" t="str">
        <f t="shared" si="377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6"/>
        <v>Aug 19</v>
      </c>
      <c r="H8048" s="27">
        <f t="shared" si="378"/>
        <v>8047</v>
      </c>
      <c r="I8048" s="30" t="str">
        <f>IF(G8048='Check Register'!$E$1,H8048,"")</f>
        <v/>
      </c>
      <c r="J8048" s="16" t="str">
        <f t="shared" si="377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6"/>
        <v>Aug 19</v>
      </c>
      <c r="H8049" s="27">
        <f t="shared" si="378"/>
        <v>8048</v>
      </c>
      <c r="I8049" s="30" t="str">
        <f>IF(G8049='Check Register'!$E$1,H8049,"")</f>
        <v/>
      </c>
      <c r="J8049" s="16" t="str">
        <f t="shared" si="377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6"/>
        <v>Aug 19</v>
      </c>
      <c r="H8050" s="27">
        <f t="shared" si="378"/>
        <v>8049</v>
      </c>
      <c r="I8050" s="30" t="str">
        <f>IF(G8050='Check Register'!$E$1,H8050,"")</f>
        <v/>
      </c>
      <c r="J8050" s="16" t="str">
        <f t="shared" si="377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6"/>
        <v>Aug 19</v>
      </c>
      <c r="H8051" s="27">
        <f t="shared" si="378"/>
        <v>8050</v>
      </c>
      <c r="I8051" s="30" t="str">
        <f>IF(G8051='Check Register'!$E$1,H8051,"")</f>
        <v/>
      </c>
      <c r="J8051" s="16" t="str">
        <f t="shared" si="377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6"/>
        <v>Aug 19</v>
      </c>
      <c r="H8052" s="27">
        <f t="shared" si="378"/>
        <v>8051</v>
      </c>
      <c r="I8052" s="30" t="str">
        <f>IF(G8052='Check Register'!$E$1,H8052,"")</f>
        <v/>
      </c>
      <c r="J8052" s="16" t="str">
        <f t="shared" si="377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6"/>
        <v>Aug 19</v>
      </c>
      <c r="H8053" s="27">
        <f t="shared" si="378"/>
        <v>8052</v>
      </c>
      <c r="I8053" s="30" t="str">
        <f>IF(G8053='Check Register'!$E$1,H8053,"")</f>
        <v/>
      </c>
      <c r="J8053" s="16" t="str">
        <f t="shared" si="377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6"/>
        <v>Aug 19</v>
      </c>
      <c r="H8054" s="27">
        <f t="shared" si="378"/>
        <v>8053</v>
      </c>
      <c r="I8054" s="30" t="str">
        <f>IF(G8054='Check Register'!$E$1,H8054,"")</f>
        <v/>
      </c>
      <c r="J8054" s="16" t="str">
        <f t="shared" si="377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6"/>
        <v>Aug 19</v>
      </c>
      <c r="H8055" s="27">
        <f t="shared" si="378"/>
        <v>8054</v>
      </c>
      <c r="I8055" s="30" t="str">
        <f>IF(G8055='Check Register'!$E$1,H8055,"")</f>
        <v/>
      </c>
      <c r="J8055" s="16" t="str">
        <f t="shared" si="377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6"/>
        <v>Aug 19</v>
      </c>
      <c r="H8056" s="27">
        <f t="shared" si="378"/>
        <v>8055</v>
      </c>
      <c r="I8056" s="30" t="str">
        <f>IF(G8056='Check Register'!$E$1,H8056,"")</f>
        <v/>
      </c>
      <c r="J8056" s="16" t="str">
        <f t="shared" si="377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6"/>
        <v>Aug 19</v>
      </c>
      <c r="H8057" s="27">
        <f t="shared" si="378"/>
        <v>8056</v>
      </c>
      <c r="I8057" s="30" t="str">
        <f>IF(G8057='Check Register'!$E$1,H8057,"")</f>
        <v/>
      </c>
      <c r="J8057" s="16" t="str">
        <f t="shared" si="377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6"/>
        <v>Aug 19</v>
      </c>
      <c r="H8058" s="27">
        <f t="shared" si="378"/>
        <v>8057</v>
      </c>
      <c r="I8058" s="30" t="str">
        <f>IF(G8058='Check Register'!$E$1,H8058,"")</f>
        <v/>
      </c>
      <c r="J8058" s="16" t="str">
        <f t="shared" si="377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6"/>
        <v>Aug 19</v>
      </c>
      <c r="H8059" s="27">
        <f t="shared" si="378"/>
        <v>8058</v>
      </c>
      <c r="I8059" s="30" t="str">
        <f>IF(G8059='Check Register'!$E$1,H8059,"")</f>
        <v/>
      </c>
      <c r="J8059" s="16" t="str">
        <f t="shared" si="377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6"/>
        <v>Aug 19</v>
      </c>
      <c r="H8060" s="27">
        <f t="shared" si="378"/>
        <v>8059</v>
      </c>
      <c r="I8060" s="30" t="str">
        <f>IF(G8060='Check Register'!$E$1,H8060,"")</f>
        <v/>
      </c>
      <c r="J8060" s="16" t="str">
        <f t="shared" si="377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6"/>
        <v>Aug 19</v>
      </c>
      <c r="H8061" s="27">
        <f t="shared" si="378"/>
        <v>8060</v>
      </c>
      <c r="I8061" s="30" t="str">
        <f>IF(G8061='Check Register'!$E$1,H8061,"")</f>
        <v/>
      </c>
      <c r="J8061" s="16" t="str">
        <f t="shared" si="377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6"/>
        <v>Aug 19</v>
      </c>
      <c r="H8062" s="27">
        <f t="shared" si="378"/>
        <v>8061</v>
      </c>
      <c r="I8062" s="30" t="str">
        <f>IF(G8062='Check Register'!$E$1,H8062,"")</f>
        <v/>
      </c>
      <c r="J8062" s="16" t="str">
        <f t="shared" si="377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6"/>
        <v>Aug 19</v>
      </c>
      <c r="H8063" s="27">
        <f t="shared" si="378"/>
        <v>8062</v>
      </c>
      <c r="I8063" s="30" t="str">
        <f>IF(G8063='Check Register'!$E$1,H8063,"")</f>
        <v/>
      </c>
      <c r="J8063" s="16" t="str">
        <f t="shared" si="377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6"/>
        <v>Aug 19</v>
      </c>
      <c r="H8064" s="27">
        <f t="shared" si="378"/>
        <v>8063</v>
      </c>
      <c r="I8064" s="30" t="str">
        <f>IF(G8064='Check Register'!$E$1,H8064,"")</f>
        <v/>
      </c>
      <c r="J8064" s="16" t="str">
        <f t="shared" si="377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6"/>
        <v>Aug 19</v>
      </c>
      <c r="H8065" s="27">
        <f t="shared" si="378"/>
        <v>8064</v>
      </c>
      <c r="I8065" s="30" t="str">
        <f>IF(G8065='Check Register'!$E$1,H8065,"")</f>
        <v/>
      </c>
      <c r="J8065" s="16" t="str">
        <f t="shared" si="377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9">VLOOKUP(C8066,W:Y,3,TRUE)</f>
        <v>Aug 19</v>
      </c>
      <c r="H8066" s="27">
        <f t="shared" si="378"/>
        <v>8065</v>
      </c>
      <c r="I8066" s="30" t="str">
        <f>IF(G8066='Check Register'!$E$1,H8066,"")</f>
        <v/>
      </c>
      <c r="J8066" s="16" t="str">
        <f t="shared" ref="J8066:J8129" si="380">IFERROR(SMALL($I$2:$I$100000,H8066),"")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9"/>
        <v>Aug 19</v>
      </c>
      <c r="H8067" s="27">
        <f t="shared" si="378"/>
        <v>8066</v>
      </c>
      <c r="I8067" s="30" t="str">
        <f>IF(G8067='Check Register'!$E$1,H8067,"")</f>
        <v/>
      </c>
      <c r="J8067" s="16" t="str">
        <f t="shared" si="380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9"/>
        <v>Aug 19</v>
      </c>
      <c r="H8068" s="27">
        <f t="shared" si="378"/>
        <v>8067</v>
      </c>
      <c r="I8068" s="30" t="str">
        <f>IF(G8068='Check Register'!$E$1,H8068,"")</f>
        <v/>
      </c>
      <c r="J8068" s="16" t="str">
        <f t="shared" si="380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9"/>
        <v>Aug 19</v>
      </c>
      <c r="H8069" s="27">
        <f t="shared" ref="H8069:H8132" si="381">1+H8068</f>
        <v>8068</v>
      </c>
      <c r="I8069" s="30" t="str">
        <f>IF(G8069='Check Register'!$E$1,H8069,"")</f>
        <v/>
      </c>
      <c r="J8069" s="16" t="str">
        <f t="shared" si="380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9"/>
        <v>Aug 19</v>
      </c>
      <c r="H8070" s="27">
        <f t="shared" si="381"/>
        <v>8069</v>
      </c>
      <c r="I8070" s="30" t="str">
        <f>IF(G8070='Check Register'!$E$1,H8070,"")</f>
        <v/>
      </c>
      <c r="J8070" s="16" t="str">
        <f t="shared" si="380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9"/>
        <v>Aug 19</v>
      </c>
      <c r="H8071" s="27">
        <f t="shared" si="381"/>
        <v>8070</v>
      </c>
      <c r="I8071" s="30" t="str">
        <f>IF(G8071='Check Register'!$E$1,H8071,"")</f>
        <v/>
      </c>
      <c r="J8071" s="16" t="str">
        <f t="shared" si="380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9"/>
        <v>Aug 19</v>
      </c>
      <c r="H8072" s="27">
        <f t="shared" si="381"/>
        <v>8071</v>
      </c>
      <c r="I8072" s="30" t="str">
        <f>IF(G8072='Check Register'!$E$1,H8072,"")</f>
        <v/>
      </c>
      <c r="J8072" s="16" t="str">
        <f t="shared" si="380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9"/>
        <v>Aug 19</v>
      </c>
      <c r="H8073" s="27">
        <f t="shared" si="381"/>
        <v>8072</v>
      </c>
      <c r="I8073" s="30" t="str">
        <f>IF(G8073='Check Register'!$E$1,H8073,"")</f>
        <v/>
      </c>
      <c r="J8073" s="16" t="str">
        <f t="shared" si="380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9"/>
        <v>Aug 19</v>
      </c>
      <c r="H8074" s="27">
        <f t="shared" si="381"/>
        <v>8073</v>
      </c>
      <c r="I8074" s="30" t="str">
        <f>IF(G8074='Check Register'!$E$1,H8074,"")</f>
        <v/>
      </c>
      <c r="J8074" s="16" t="str">
        <f t="shared" si="380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9"/>
        <v>Aug 19</v>
      </c>
      <c r="H8075" s="27">
        <f t="shared" si="381"/>
        <v>8074</v>
      </c>
      <c r="I8075" s="30" t="str">
        <f>IF(G8075='Check Register'!$E$1,H8075,"")</f>
        <v/>
      </c>
      <c r="J8075" s="16" t="str">
        <f t="shared" si="380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9"/>
        <v>Aug 19</v>
      </c>
      <c r="H8076" s="27">
        <f t="shared" si="381"/>
        <v>8075</v>
      </c>
      <c r="I8076" s="30" t="str">
        <f>IF(G8076='Check Register'!$E$1,H8076,"")</f>
        <v/>
      </c>
      <c r="J8076" s="16" t="str">
        <f t="shared" si="380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9"/>
        <v>Aug 19</v>
      </c>
      <c r="H8077" s="27">
        <f t="shared" si="381"/>
        <v>8076</v>
      </c>
      <c r="I8077" s="30" t="str">
        <f>IF(G8077='Check Register'!$E$1,H8077,"")</f>
        <v/>
      </c>
      <c r="J8077" s="16" t="str">
        <f t="shared" si="380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9"/>
        <v>Aug 19</v>
      </c>
      <c r="H8078" s="27">
        <f t="shared" si="381"/>
        <v>8077</v>
      </c>
      <c r="I8078" s="30" t="str">
        <f>IF(G8078='Check Register'!$E$1,H8078,"")</f>
        <v/>
      </c>
      <c r="J8078" s="16" t="str">
        <f t="shared" si="380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9"/>
        <v>Aug 19</v>
      </c>
      <c r="H8079" s="27">
        <f t="shared" si="381"/>
        <v>8078</v>
      </c>
      <c r="I8079" s="30" t="str">
        <f>IF(G8079='Check Register'!$E$1,H8079,"")</f>
        <v/>
      </c>
      <c r="J8079" s="16" t="str">
        <f t="shared" si="380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9"/>
        <v>Aug 19</v>
      </c>
      <c r="H8080" s="27">
        <f t="shared" si="381"/>
        <v>8079</v>
      </c>
      <c r="I8080" s="30" t="str">
        <f>IF(G8080='Check Register'!$E$1,H8080,"")</f>
        <v/>
      </c>
      <c r="J8080" s="16" t="str">
        <f t="shared" si="380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9"/>
        <v>Aug 19</v>
      </c>
      <c r="H8081" s="27">
        <f t="shared" si="381"/>
        <v>8080</v>
      </c>
      <c r="I8081" s="30" t="str">
        <f>IF(G8081='Check Register'!$E$1,H8081,"")</f>
        <v/>
      </c>
      <c r="J8081" s="16" t="str">
        <f t="shared" si="380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9"/>
        <v>Aug 19</v>
      </c>
      <c r="H8082" s="27">
        <f t="shared" si="381"/>
        <v>8081</v>
      </c>
      <c r="I8082" s="30" t="str">
        <f>IF(G8082='Check Register'!$E$1,H8082,"")</f>
        <v/>
      </c>
      <c r="J8082" s="16" t="str">
        <f t="shared" si="380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9"/>
        <v>Aug 19</v>
      </c>
      <c r="H8083" s="27">
        <f t="shared" si="381"/>
        <v>8082</v>
      </c>
      <c r="I8083" s="30" t="str">
        <f>IF(G8083='Check Register'!$E$1,H8083,"")</f>
        <v/>
      </c>
      <c r="J8083" s="16" t="str">
        <f t="shared" si="380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9"/>
        <v>Aug 19</v>
      </c>
      <c r="H8084" s="27">
        <f t="shared" si="381"/>
        <v>8083</v>
      </c>
      <c r="I8084" s="30" t="str">
        <f>IF(G8084='Check Register'!$E$1,H8084,"")</f>
        <v/>
      </c>
      <c r="J8084" s="16" t="str">
        <f t="shared" si="380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9"/>
        <v>Aug 19</v>
      </c>
      <c r="H8085" s="27">
        <f t="shared" si="381"/>
        <v>8084</v>
      </c>
      <c r="I8085" s="30" t="str">
        <f>IF(G8085='Check Register'!$E$1,H8085,"")</f>
        <v/>
      </c>
      <c r="J8085" s="16" t="str">
        <f t="shared" si="380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9"/>
        <v>Aug 19</v>
      </c>
      <c r="H8086" s="27">
        <f t="shared" si="381"/>
        <v>8085</v>
      </c>
      <c r="I8086" s="30" t="str">
        <f>IF(G8086='Check Register'!$E$1,H8086,"")</f>
        <v/>
      </c>
      <c r="J8086" s="16" t="str">
        <f t="shared" si="380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9"/>
        <v>Aug 19</v>
      </c>
      <c r="H8087" s="27">
        <f t="shared" si="381"/>
        <v>8086</v>
      </c>
      <c r="I8087" s="30" t="str">
        <f>IF(G8087='Check Register'!$E$1,H8087,"")</f>
        <v/>
      </c>
      <c r="J8087" s="16" t="str">
        <f t="shared" si="380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9"/>
        <v>Aug 19</v>
      </c>
      <c r="H8088" s="27">
        <f t="shared" si="381"/>
        <v>8087</v>
      </c>
      <c r="I8088" s="30" t="str">
        <f>IF(G8088='Check Register'!$E$1,H8088,"")</f>
        <v/>
      </c>
      <c r="J8088" s="16" t="str">
        <f t="shared" si="380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9"/>
        <v>Aug 19</v>
      </c>
      <c r="H8089" s="27">
        <f t="shared" si="381"/>
        <v>8088</v>
      </c>
      <c r="I8089" s="30" t="str">
        <f>IF(G8089='Check Register'!$E$1,H8089,"")</f>
        <v/>
      </c>
      <c r="J8089" s="16" t="str">
        <f t="shared" si="380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9"/>
        <v>Aug 19</v>
      </c>
      <c r="H8090" s="27">
        <f t="shared" si="381"/>
        <v>8089</v>
      </c>
      <c r="I8090" s="30" t="str">
        <f>IF(G8090='Check Register'!$E$1,H8090,"")</f>
        <v/>
      </c>
      <c r="J8090" s="16" t="str">
        <f t="shared" si="380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9"/>
        <v>Aug 19</v>
      </c>
      <c r="H8091" s="27">
        <f t="shared" si="381"/>
        <v>8090</v>
      </c>
      <c r="I8091" s="30" t="str">
        <f>IF(G8091='Check Register'!$E$1,H8091,"")</f>
        <v/>
      </c>
      <c r="J8091" s="16" t="str">
        <f t="shared" si="380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9"/>
        <v>Aug 19</v>
      </c>
      <c r="H8092" s="27">
        <f t="shared" si="381"/>
        <v>8091</v>
      </c>
      <c r="I8092" s="30" t="str">
        <f>IF(G8092='Check Register'!$E$1,H8092,"")</f>
        <v/>
      </c>
      <c r="J8092" s="16" t="str">
        <f t="shared" si="380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9"/>
        <v>Aug 19</v>
      </c>
      <c r="H8093" s="27">
        <f t="shared" si="381"/>
        <v>8092</v>
      </c>
      <c r="I8093" s="30" t="str">
        <f>IF(G8093='Check Register'!$E$1,H8093,"")</f>
        <v/>
      </c>
      <c r="J8093" s="16" t="str">
        <f t="shared" si="380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9"/>
        <v>Aug 19</v>
      </c>
      <c r="H8094" s="27">
        <f t="shared" si="381"/>
        <v>8093</v>
      </c>
      <c r="I8094" s="30" t="str">
        <f>IF(G8094='Check Register'!$E$1,H8094,"")</f>
        <v/>
      </c>
      <c r="J8094" s="16" t="str">
        <f t="shared" si="380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9"/>
        <v>Aug 19</v>
      </c>
      <c r="H8095" s="27">
        <f t="shared" si="381"/>
        <v>8094</v>
      </c>
      <c r="I8095" s="30" t="str">
        <f>IF(G8095='Check Register'!$E$1,H8095,"")</f>
        <v/>
      </c>
      <c r="J8095" s="16" t="str">
        <f t="shared" si="380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9"/>
        <v>Aug 19</v>
      </c>
      <c r="H8096" s="27">
        <f t="shared" si="381"/>
        <v>8095</v>
      </c>
      <c r="I8096" s="30" t="str">
        <f>IF(G8096='Check Register'!$E$1,H8096,"")</f>
        <v/>
      </c>
      <c r="J8096" s="16" t="str">
        <f t="shared" si="380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9"/>
        <v>Aug 19</v>
      </c>
      <c r="H8097" s="27">
        <f t="shared" si="381"/>
        <v>8096</v>
      </c>
      <c r="I8097" s="30" t="str">
        <f>IF(G8097='Check Register'!$E$1,H8097,"")</f>
        <v/>
      </c>
      <c r="J8097" s="16" t="str">
        <f t="shared" si="380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9"/>
        <v>Aug 19</v>
      </c>
      <c r="H8098" s="27">
        <f t="shared" si="381"/>
        <v>8097</v>
      </c>
      <c r="I8098" s="30" t="str">
        <f>IF(G8098='Check Register'!$E$1,H8098,"")</f>
        <v/>
      </c>
      <c r="J8098" s="16" t="str">
        <f t="shared" si="380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9"/>
        <v>Aug 19</v>
      </c>
      <c r="H8099" s="27">
        <f t="shared" si="381"/>
        <v>8098</v>
      </c>
      <c r="I8099" s="30" t="str">
        <f>IF(G8099='Check Register'!$E$1,H8099,"")</f>
        <v/>
      </c>
      <c r="J8099" s="16" t="str">
        <f t="shared" si="380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9"/>
        <v>Aug 19</v>
      </c>
      <c r="H8100" s="27">
        <f t="shared" si="381"/>
        <v>8099</v>
      </c>
      <c r="I8100" s="30" t="str">
        <f>IF(G8100='Check Register'!$E$1,H8100,"")</f>
        <v/>
      </c>
      <c r="J8100" s="16" t="str">
        <f t="shared" si="380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9"/>
        <v>Aug 19</v>
      </c>
      <c r="H8101" s="27">
        <f t="shared" si="381"/>
        <v>8100</v>
      </c>
      <c r="I8101" s="30" t="str">
        <f>IF(G8101='Check Register'!$E$1,H8101,"")</f>
        <v/>
      </c>
      <c r="J8101" s="16" t="str">
        <f t="shared" si="380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9"/>
        <v>Aug 19</v>
      </c>
      <c r="H8102" s="27">
        <f t="shared" si="381"/>
        <v>8101</v>
      </c>
      <c r="I8102" s="30" t="str">
        <f>IF(G8102='Check Register'!$E$1,H8102,"")</f>
        <v/>
      </c>
      <c r="J8102" s="16" t="str">
        <f t="shared" si="380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9"/>
        <v>Aug 19</v>
      </c>
      <c r="H8103" s="27">
        <f t="shared" si="381"/>
        <v>8102</v>
      </c>
      <c r="I8103" s="30" t="str">
        <f>IF(G8103='Check Register'!$E$1,H8103,"")</f>
        <v/>
      </c>
      <c r="J8103" s="16" t="str">
        <f t="shared" si="380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9"/>
        <v>Aug 19</v>
      </c>
      <c r="H8104" s="27">
        <f t="shared" si="381"/>
        <v>8103</v>
      </c>
      <c r="I8104" s="30" t="str">
        <f>IF(G8104='Check Register'!$E$1,H8104,"")</f>
        <v/>
      </c>
      <c r="J8104" s="16" t="str">
        <f t="shared" si="380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9"/>
        <v>Aug 19</v>
      </c>
      <c r="H8105" s="27">
        <f t="shared" si="381"/>
        <v>8104</v>
      </c>
      <c r="I8105" s="30" t="str">
        <f>IF(G8105='Check Register'!$E$1,H8105,"")</f>
        <v/>
      </c>
      <c r="J8105" s="16" t="str">
        <f t="shared" si="380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9"/>
        <v>Aug 19</v>
      </c>
      <c r="H8106" s="27">
        <f t="shared" si="381"/>
        <v>8105</v>
      </c>
      <c r="I8106" s="30" t="str">
        <f>IF(G8106='Check Register'!$E$1,H8106,"")</f>
        <v/>
      </c>
      <c r="J8106" s="16" t="str">
        <f t="shared" si="380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9"/>
        <v>Aug 19</v>
      </c>
      <c r="H8107" s="27">
        <f t="shared" si="381"/>
        <v>8106</v>
      </c>
      <c r="I8107" s="30" t="str">
        <f>IF(G8107='Check Register'!$E$1,H8107,"")</f>
        <v/>
      </c>
      <c r="J8107" s="16" t="str">
        <f t="shared" si="380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9"/>
        <v>Aug 19</v>
      </c>
      <c r="H8108" s="27">
        <f t="shared" si="381"/>
        <v>8107</v>
      </c>
      <c r="I8108" s="30" t="str">
        <f>IF(G8108='Check Register'!$E$1,H8108,"")</f>
        <v/>
      </c>
      <c r="J8108" s="16" t="str">
        <f t="shared" si="380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9"/>
        <v>Aug 19</v>
      </c>
      <c r="H8109" s="27">
        <f t="shared" si="381"/>
        <v>8108</v>
      </c>
      <c r="I8109" s="30" t="str">
        <f>IF(G8109='Check Register'!$E$1,H8109,"")</f>
        <v/>
      </c>
      <c r="J8109" s="16" t="str">
        <f t="shared" si="380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9"/>
        <v>Aug 19</v>
      </c>
      <c r="H8110" s="27">
        <f t="shared" si="381"/>
        <v>8109</v>
      </c>
      <c r="I8110" s="30" t="str">
        <f>IF(G8110='Check Register'!$E$1,H8110,"")</f>
        <v/>
      </c>
      <c r="J8110" s="16" t="str">
        <f t="shared" si="380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9"/>
        <v>Aug 19</v>
      </c>
      <c r="H8111" s="27">
        <f t="shared" si="381"/>
        <v>8110</v>
      </c>
      <c r="I8111" s="30" t="str">
        <f>IF(G8111='Check Register'!$E$1,H8111,"")</f>
        <v/>
      </c>
      <c r="J8111" s="16" t="str">
        <f t="shared" si="380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9"/>
        <v>Aug 19</v>
      </c>
      <c r="H8112" s="27">
        <f t="shared" si="381"/>
        <v>8111</v>
      </c>
      <c r="I8112" s="30" t="str">
        <f>IF(G8112='Check Register'!$E$1,H8112,"")</f>
        <v/>
      </c>
      <c r="J8112" s="16" t="str">
        <f t="shared" si="380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9"/>
        <v>Aug 19</v>
      </c>
      <c r="H8113" s="27">
        <f t="shared" si="381"/>
        <v>8112</v>
      </c>
      <c r="I8113" s="30" t="str">
        <f>IF(G8113='Check Register'!$E$1,H8113,"")</f>
        <v/>
      </c>
      <c r="J8113" s="16" t="str">
        <f t="shared" si="380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9"/>
        <v>Aug 19</v>
      </c>
      <c r="H8114" s="27">
        <f t="shared" si="381"/>
        <v>8113</v>
      </c>
      <c r="I8114" s="30" t="str">
        <f>IF(G8114='Check Register'!$E$1,H8114,"")</f>
        <v/>
      </c>
      <c r="J8114" s="16" t="str">
        <f t="shared" si="380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9"/>
        <v>Aug 19</v>
      </c>
      <c r="H8115" s="27">
        <f t="shared" si="381"/>
        <v>8114</v>
      </c>
      <c r="I8115" s="30" t="str">
        <f>IF(G8115='Check Register'!$E$1,H8115,"")</f>
        <v/>
      </c>
      <c r="J8115" s="16" t="str">
        <f t="shared" si="380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9"/>
        <v>Aug 19</v>
      </c>
      <c r="H8116" s="27">
        <f t="shared" si="381"/>
        <v>8115</v>
      </c>
      <c r="I8116" s="30" t="str">
        <f>IF(G8116='Check Register'!$E$1,H8116,"")</f>
        <v/>
      </c>
      <c r="J8116" s="16" t="str">
        <f t="shared" si="380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9"/>
        <v>Aug 19</v>
      </c>
      <c r="H8117" s="27">
        <f t="shared" si="381"/>
        <v>8116</v>
      </c>
      <c r="I8117" s="30" t="str">
        <f>IF(G8117='Check Register'!$E$1,H8117,"")</f>
        <v/>
      </c>
      <c r="J8117" s="16" t="str">
        <f t="shared" si="380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9"/>
        <v>Aug 19</v>
      </c>
      <c r="H8118" s="27">
        <f t="shared" si="381"/>
        <v>8117</v>
      </c>
      <c r="I8118" s="30" t="str">
        <f>IF(G8118='Check Register'!$E$1,H8118,"")</f>
        <v/>
      </c>
      <c r="J8118" s="16" t="str">
        <f t="shared" si="380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9"/>
        <v>Aug 19</v>
      </c>
      <c r="H8119" s="27">
        <f t="shared" si="381"/>
        <v>8118</v>
      </c>
      <c r="I8119" s="30" t="str">
        <f>IF(G8119='Check Register'!$E$1,H8119,"")</f>
        <v/>
      </c>
      <c r="J8119" s="16" t="str">
        <f t="shared" si="380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9"/>
        <v>Aug 19</v>
      </c>
      <c r="H8120" s="27">
        <f t="shared" si="381"/>
        <v>8119</v>
      </c>
      <c r="I8120" s="30" t="str">
        <f>IF(G8120='Check Register'!$E$1,H8120,"")</f>
        <v/>
      </c>
      <c r="J8120" s="16" t="str">
        <f t="shared" si="380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9"/>
        <v>Aug 19</v>
      </c>
      <c r="H8121" s="27">
        <f t="shared" si="381"/>
        <v>8120</v>
      </c>
      <c r="I8121" s="30" t="str">
        <f>IF(G8121='Check Register'!$E$1,H8121,"")</f>
        <v/>
      </c>
      <c r="J8121" s="16" t="str">
        <f t="shared" si="380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9"/>
        <v>Aug 19</v>
      </c>
      <c r="H8122" s="27">
        <f t="shared" si="381"/>
        <v>8121</v>
      </c>
      <c r="I8122" s="30" t="str">
        <f>IF(G8122='Check Register'!$E$1,H8122,"")</f>
        <v/>
      </c>
      <c r="J8122" s="16" t="str">
        <f t="shared" si="380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9"/>
        <v>Aug 19</v>
      </c>
      <c r="H8123" s="27">
        <f t="shared" si="381"/>
        <v>8122</v>
      </c>
      <c r="I8123" s="30" t="str">
        <f>IF(G8123='Check Register'!$E$1,H8123,"")</f>
        <v/>
      </c>
      <c r="J8123" s="16" t="str">
        <f t="shared" si="380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9"/>
        <v>Aug 19</v>
      </c>
      <c r="H8124" s="27">
        <f t="shared" si="381"/>
        <v>8123</v>
      </c>
      <c r="I8124" s="30" t="str">
        <f>IF(G8124='Check Register'!$E$1,H8124,"")</f>
        <v/>
      </c>
      <c r="J8124" s="16" t="str">
        <f t="shared" si="380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9"/>
        <v>Aug 19</v>
      </c>
      <c r="H8125" s="27">
        <f t="shared" si="381"/>
        <v>8124</v>
      </c>
      <c r="I8125" s="30" t="str">
        <f>IF(G8125='Check Register'!$E$1,H8125,"")</f>
        <v/>
      </c>
      <c r="J8125" s="16" t="str">
        <f t="shared" si="380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9"/>
        <v>Aug 19</v>
      </c>
      <c r="H8126" s="27">
        <f t="shared" si="381"/>
        <v>8125</v>
      </c>
      <c r="I8126" s="30" t="str">
        <f>IF(G8126='Check Register'!$E$1,H8126,"")</f>
        <v/>
      </c>
      <c r="J8126" s="16" t="str">
        <f t="shared" si="380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9"/>
        <v>Aug 19</v>
      </c>
      <c r="H8127" s="27">
        <f t="shared" si="381"/>
        <v>8126</v>
      </c>
      <c r="I8127" s="30" t="str">
        <f>IF(G8127='Check Register'!$E$1,H8127,"")</f>
        <v/>
      </c>
      <c r="J8127" s="16" t="str">
        <f t="shared" si="380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9"/>
        <v>Aug 19</v>
      </c>
      <c r="H8128" s="27">
        <f t="shared" si="381"/>
        <v>8127</v>
      </c>
      <c r="I8128" s="30" t="str">
        <f>IF(G8128='Check Register'!$E$1,H8128,"")</f>
        <v/>
      </c>
      <c r="J8128" s="16" t="str">
        <f t="shared" si="380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9"/>
        <v>Aug 19</v>
      </c>
      <c r="H8129" s="27">
        <f t="shared" si="381"/>
        <v>8128</v>
      </c>
      <c r="I8129" s="30" t="str">
        <f>IF(G8129='Check Register'!$E$1,H8129,"")</f>
        <v/>
      </c>
      <c r="J8129" s="16" t="str">
        <f t="shared" si="380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2">VLOOKUP(C8130,W:Y,3,TRUE)</f>
        <v>Aug 19</v>
      </c>
      <c r="H8130" s="27">
        <f t="shared" si="381"/>
        <v>8129</v>
      </c>
      <c r="I8130" s="30" t="str">
        <f>IF(G8130='Check Register'!$E$1,H8130,"")</f>
        <v/>
      </c>
      <c r="J8130" s="16" t="str">
        <f t="shared" ref="J8130:J8193" si="383">IFERROR(SMALL($I$2:$I$100000,H8130),"")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2"/>
        <v>Aug 19</v>
      </c>
      <c r="H8131" s="27">
        <f t="shared" si="381"/>
        <v>8130</v>
      </c>
      <c r="I8131" s="30" t="str">
        <f>IF(G8131='Check Register'!$E$1,H8131,"")</f>
        <v/>
      </c>
      <c r="J8131" s="16" t="str">
        <f t="shared" si="383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2"/>
        <v>Aug 19</v>
      </c>
      <c r="H8132" s="27">
        <f t="shared" si="381"/>
        <v>8131</v>
      </c>
      <c r="I8132" s="30" t="str">
        <f>IF(G8132='Check Register'!$E$1,H8132,"")</f>
        <v/>
      </c>
      <c r="J8132" s="16" t="str">
        <f t="shared" si="383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2"/>
        <v>Aug 19</v>
      </c>
      <c r="H8133" s="27">
        <f t="shared" ref="H8133:H8196" si="384">1+H8132</f>
        <v>8132</v>
      </c>
      <c r="I8133" s="30" t="str">
        <f>IF(G8133='Check Register'!$E$1,H8133,"")</f>
        <v/>
      </c>
      <c r="J8133" s="16" t="str">
        <f t="shared" si="383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2"/>
        <v>Aug 19</v>
      </c>
      <c r="H8134" s="27">
        <f t="shared" si="384"/>
        <v>8133</v>
      </c>
      <c r="I8134" s="30" t="str">
        <f>IF(G8134='Check Register'!$E$1,H8134,"")</f>
        <v/>
      </c>
      <c r="J8134" s="16" t="str">
        <f t="shared" si="383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2"/>
        <v>Aug 19</v>
      </c>
      <c r="H8135" s="27">
        <f t="shared" si="384"/>
        <v>8134</v>
      </c>
      <c r="I8135" s="30" t="str">
        <f>IF(G8135='Check Register'!$E$1,H8135,"")</f>
        <v/>
      </c>
      <c r="J8135" s="16" t="str">
        <f t="shared" si="383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2"/>
        <v>Aug 19</v>
      </c>
      <c r="H8136" s="27">
        <f t="shared" si="384"/>
        <v>8135</v>
      </c>
      <c r="I8136" s="30" t="str">
        <f>IF(G8136='Check Register'!$E$1,H8136,"")</f>
        <v/>
      </c>
      <c r="J8136" s="16" t="str">
        <f t="shared" si="383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2"/>
        <v>Aug 19</v>
      </c>
      <c r="H8137" s="27">
        <f t="shared" si="384"/>
        <v>8136</v>
      </c>
      <c r="I8137" s="30" t="str">
        <f>IF(G8137='Check Register'!$E$1,H8137,"")</f>
        <v/>
      </c>
      <c r="J8137" s="16" t="str">
        <f t="shared" si="383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2"/>
        <v>Aug 19</v>
      </c>
      <c r="H8138" s="27">
        <f t="shared" si="384"/>
        <v>8137</v>
      </c>
      <c r="I8138" s="30" t="str">
        <f>IF(G8138='Check Register'!$E$1,H8138,"")</f>
        <v/>
      </c>
      <c r="J8138" s="16" t="str">
        <f t="shared" si="383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2"/>
        <v>Aug 19</v>
      </c>
      <c r="H8139" s="27">
        <f t="shared" si="384"/>
        <v>8138</v>
      </c>
      <c r="I8139" s="30" t="str">
        <f>IF(G8139='Check Register'!$E$1,H8139,"")</f>
        <v/>
      </c>
      <c r="J8139" s="16" t="str">
        <f t="shared" si="383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2"/>
        <v>Aug 19</v>
      </c>
      <c r="H8140" s="27">
        <f t="shared" si="384"/>
        <v>8139</v>
      </c>
      <c r="I8140" s="30" t="str">
        <f>IF(G8140='Check Register'!$E$1,H8140,"")</f>
        <v/>
      </c>
      <c r="J8140" s="16" t="str">
        <f t="shared" si="383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2"/>
        <v>Aug 19</v>
      </c>
      <c r="H8141" s="27">
        <f t="shared" si="384"/>
        <v>8140</v>
      </c>
      <c r="I8141" s="30" t="str">
        <f>IF(G8141='Check Register'!$E$1,H8141,"")</f>
        <v/>
      </c>
      <c r="J8141" s="16" t="str">
        <f t="shared" si="383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2"/>
        <v>Aug 19</v>
      </c>
      <c r="H8142" s="27">
        <f t="shared" si="384"/>
        <v>8141</v>
      </c>
      <c r="I8142" s="30" t="str">
        <f>IF(G8142='Check Register'!$E$1,H8142,"")</f>
        <v/>
      </c>
      <c r="J8142" s="16" t="str">
        <f t="shared" si="383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2"/>
        <v>Aug 19</v>
      </c>
      <c r="H8143" s="27">
        <f t="shared" si="384"/>
        <v>8142</v>
      </c>
      <c r="I8143" s="30" t="str">
        <f>IF(G8143='Check Register'!$E$1,H8143,"")</f>
        <v/>
      </c>
      <c r="J8143" s="16" t="str">
        <f t="shared" si="383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2"/>
        <v>Aug 19</v>
      </c>
      <c r="H8144" s="27">
        <f t="shared" si="384"/>
        <v>8143</v>
      </c>
      <c r="I8144" s="30" t="str">
        <f>IF(G8144='Check Register'!$E$1,H8144,"")</f>
        <v/>
      </c>
      <c r="J8144" s="16" t="str">
        <f t="shared" si="383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2"/>
        <v>Aug 19</v>
      </c>
      <c r="H8145" s="27">
        <f t="shared" si="384"/>
        <v>8144</v>
      </c>
      <c r="I8145" s="30" t="str">
        <f>IF(G8145='Check Register'!$E$1,H8145,"")</f>
        <v/>
      </c>
      <c r="J8145" s="16" t="str">
        <f t="shared" si="383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2"/>
        <v>Aug 19</v>
      </c>
      <c r="H8146" s="27">
        <f t="shared" si="384"/>
        <v>8145</v>
      </c>
      <c r="I8146" s="30" t="str">
        <f>IF(G8146='Check Register'!$E$1,H8146,"")</f>
        <v/>
      </c>
      <c r="J8146" s="16" t="str">
        <f t="shared" si="383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2"/>
        <v>Aug 19</v>
      </c>
      <c r="H8147" s="27">
        <f t="shared" si="384"/>
        <v>8146</v>
      </c>
      <c r="I8147" s="30" t="str">
        <f>IF(G8147='Check Register'!$E$1,H8147,"")</f>
        <v/>
      </c>
      <c r="J8147" s="16" t="str">
        <f t="shared" si="383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2"/>
        <v>Aug 19</v>
      </c>
      <c r="H8148" s="27">
        <f t="shared" si="384"/>
        <v>8147</v>
      </c>
      <c r="I8148" s="30" t="str">
        <f>IF(G8148='Check Register'!$E$1,H8148,"")</f>
        <v/>
      </c>
      <c r="J8148" s="16" t="str">
        <f t="shared" si="383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2"/>
        <v>Aug 19</v>
      </c>
      <c r="H8149" s="27">
        <f t="shared" si="384"/>
        <v>8148</v>
      </c>
      <c r="I8149" s="30" t="str">
        <f>IF(G8149='Check Register'!$E$1,H8149,"")</f>
        <v/>
      </c>
      <c r="J8149" s="16" t="str">
        <f t="shared" si="383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2"/>
        <v>Aug 19</v>
      </c>
      <c r="H8150" s="27">
        <f t="shared" si="384"/>
        <v>8149</v>
      </c>
      <c r="I8150" s="30" t="str">
        <f>IF(G8150='Check Register'!$E$1,H8150,"")</f>
        <v/>
      </c>
      <c r="J8150" s="16" t="str">
        <f t="shared" si="383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2"/>
        <v>Aug 19</v>
      </c>
      <c r="H8151" s="27">
        <f t="shared" si="384"/>
        <v>8150</v>
      </c>
      <c r="I8151" s="30" t="str">
        <f>IF(G8151='Check Register'!$E$1,H8151,"")</f>
        <v/>
      </c>
      <c r="J8151" s="16" t="str">
        <f t="shared" si="383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2"/>
        <v>Aug 19</v>
      </c>
      <c r="H8152" s="27">
        <f t="shared" si="384"/>
        <v>8151</v>
      </c>
      <c r="I8152" s="30" t="str">
        <f>IF(G8152='Check Register'!$E$1,H8152,"")</f>
        <v/>
      </c>
      <c r="J8152" s="16" t="str">
        <f t="shared" si="383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2"/>
        <v>Aug 19</v>
      </c>
      <c r="H8153" s="27">
        <f t="shared" si="384"/>
        <v>8152</v>
      </c>
      <c r="I8153" s="30" t="str">
        <f>IF(G8153='Check Register'!$E$1,H8153,"")</f>
        <v/>
      </c>
      <c r="J8153" s="16" t="str">
        <f t="shared" si="383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2"/>
        <v>Aug 19</v>
      </c>
      <c r="H8154" s="27">
        <f t="shared" si="384"/>
        <v>8153</v>
      </c>
      <c r="I8154" s="30" t="str">
        <f>IF(G8154='Check Register'!$E$1,H8154,"")</f>
        <v/>
      </c>
      <c r="J8154" s="16" t="str">
        <f t="shared" si="383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2"/>
        <v>Aug 19</v>
      </c>
      <c r="H8155" s="27">
        <f t="shared" si="384"/>
        <v>8154</v>
      </c>
      <c r="I8155" s="30" t="str">
        <f>IF(G8155='Check Register'!$E$1,H8155,"")</f>
        <v/>
      </c>
      <c r="J8155" s="16" t="str">
        <f t="shared" si="383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2"/>
        <v>Aug 19</v>
      </c>
      <c r="H8156" s="27">
        <f t="shared" si="384"/>
        <v>8155</v>
      </c>
      <c r="I8156" s="30" t="str">
        <f>IF(G8156='Check Register'!$E$1,H8156,"")</f>
        <v/>
      </c>
      <c r="J8156" s="16" t="str">
        <f t="shared" si="383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2"/>
        <v>Aug 19</v>
      </c>
      <c r="H8157" s="27">
        <f t="shared" si="384"/>
        <v>8156</v>
      </c>
      <c r="I8157" s="30" t="str">
        <f>IF(G8157='Check Register'!$E$1,H8157,"")</f>
        <v/>
      </c>
      <c r="J8157" s="16" t="str">
        <f t="shared" si="383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2"/>
        <v>Aug 19</v>
      </c>
      <c r="H8158" s="27">
        <f t="shared" si="384"/>
        <v>8157</v>
      </c>
      <c r="I8158" s="30" t="str">
        <f>IF(G8158='Check Register'!$E$1,H8158,"")</f>
        <v/>
      </c>
      <c r="J8158" s="16" t="str">
        <f t="shared" si="383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2"/>
        <v>Aug 19</v>
      </c>
      <c r="H8159" s="27">
        <f t="shared" si="384"/>
        <v>8158</v>
      </c>
      <c r="I8159" s="30" t="str">
        <f>IF(G8159='Check Register'!$E$1,H8159,"")</f>
        <v/>
      </c>
      <c r="J8159" s="16" t="str">
        <f t="shared" si="383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2"/>
        <v>Aug 19</v>
      </c>
      <c r="H8160" s="27">
        <f t="shared" si="384"/>
        <v>8159</v>
      </c>
      <c r="I8160" s="30" t="str">
        <f>IF(G8160='Check Register'!$E$1,H8160,"")</f>
        <v/>
      </c>
      <c r="J8160" s="16" t="str">
        <f t="shared" si="383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2"/>
        <v>Aug 19</v>
      </c>
      <c r="H8161" s="27">
        <f t="shared" si="384"/>
        <v>8160</v>
      </c>
      <c r="I8161" s="30" t="str">
        <f>IF(G8161='Check Register'!$E$1,H8161,"")</f>
        <v/>
      </c>
      <c r="J8161" s="16" t="str">
        <f t="shared" si="383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2"/>
        <v>Aug 19</v>
      </c>
      <c r="H8162" s="27">
        <f t="shared" si="384"/>
        <v>8161</v>
      </c>
      <c r="I8162" s="30" t="str">
        <f>IF(G8162='Check Register'!$E$1,H8162,"")</f>
        <v/>
      </c>
      <c r="J8162" s="16" t="str">
        <f t="shared" si="383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2"/>
        <v>Aug 19</v>
      </c>
      <c r="H8163" s="27">
        <f t="shared" si="384"/>
        <v>8162</v>
      </c>
      <c r="I8163" s="30" t="str">
        <f>IF(G8163='Check Register'!$E$1,H8163,"")</f>
        <v/>
      </c>
      <c r="J8163" s="16" t="str">
        <f t="shared" si="383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2"/>
        <v>Aug 19</v>
      </c>
      <c r="H8164" s="27">
        <f t="shared" si="384"/>
        <v>8163</v>
      </c>
      <c r="I8164" s="30" t="str">
        <f>IF(G8164='Check Register'!$E$1,H8164,"")</f>
        <v/>
      </c>
      <c r="J8164" s="16" t="str">
        <f t="shared" si="383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2"/>
        <v>Aug 19</v>
      </c>
      <c r="H8165" s="27">
        <f t="shared" si="384"/>
        <v>8164</v>
      </c>
      <c r="I8165" s="30" t="str">
        <f>IF(G8165='Check Register'!$E$1,H8165,"")</f>
        <v/>
      </c>
      <c r="J8165" s="16" t="str">
        <f t="shared" si="383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2"/>
        <v>Aug 19</v>
      </c>
      <c r="H8166" s="27">
        <f t="shared" si="384"/>
        <v>8165</v>
      </c>
      <c r="I8166" s="30" t="str">
        <f>IF(G8166='Check Register'!$E$1,H8166,"")</f>
        <v/>
      </c>
      <c r="J8166" s="16" t="str">
        <f t="shared" si="383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2"/>
        <v>Aug 19</v>
      </c>
      <c r="H8167" s="27">
        <f t="shared" si="384"/>
        <v>8166</v>
      </c>
      <c r="I8167" s="30" t="str">
        <f>IF(G8167='Check Register'!$E$1,H8167,"")</f>
        <v/>
      </c>
      <c r="J8167" s="16" t="str">
        <f t="shared" si="383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2"/>
        <v>Aug 19</v>
      </c>
      <c r="H8168" s="27">
        <f t="shared" si="384"/>
        <v>8167</v>
      </c>
      <c r="I8168" s="30" t="str">
        <f>IF(G8168='Check Register'!$E$1,H8168,"")</f>
        <v/>
      </c>
      <c r="J8168" s="16" t="str">
        <f t="shared" si="383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2"/>
        <v>Aug 19</v>
      </c>
      <c r="H8169" s="27">
        <f t="shared" si="384"/>
        <v>8168</v>
      </c>
      <c r="I8169" s="30" t="str">
        <f>IF(G8169='Check Register'!$E$1,H8169,"")</f>
        <v/>
      </c>
      <c r="J8169" s="16" t="str">
        <f t="shared" si="383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2"/>
        <v>Aug 19</v>
      </c>
      <c r="H8170" s="27">
        <f t="shared" si="384"/>
        <v>8169</v>
      </c>
      <c r="I8170" s="30" t="str">
        <f>IF(G8170='Check Register'!$E$1,H8170,"")</f>
        <v/>
      </c>
      <c r="J8170" s="16" t="str">
        <f t="shared" si="383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2"/>
        <v>Aug 19</v>
      </c>
      <c r="H8171" s="27">
        <f t="shared" si="384"/>
        <v>8170</v>
      </c>
      <c r="I8171" s="30" t="str">
        <f>IF(G8171='Check Register'!$E$1,H8171,"")</f>
        <v/>
      </c>
      <c r="J8171" s="16" t="str">
        <f t="shared" si="383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2"/>
        <v>Aug 19</v>
      </c>
      <c r="H8172" s="27">
        <f t="shared" si="384"/>
        <v>8171</v>
      </c>
      <c r="I8172" s="30" t="str">
        <f>IF(G8172='Check Register'!$E$1,H8172,"")</f>
        <v/>
      </c>
      <c r="J8172" s="16" t="str">
        <f t="shared" si="383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2"/>
        <v>Aug 19</v>
      </c>
      <c r="H8173" s="27">
        <f t="shared" si="384"/>
        <v>8172</v>
      </c>
      <c r="I8173" s="30" t="str">
        <f>IF(G8173='Check Register'!$E$1,H8173,"")</f>
        <v/>
      </c>
      <c r="J8173" s="16" t="str">
        <f t="shared" si="383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2"/>
        <v>Aug 19</v>
      </c>
      <c r="H8174" s="27">
        <f t="shared" si="384"/>
        <v>8173</v>
      </c>
      <c r="I8174" s="30" t="str">
        <f>IF(G8174='Check Register'!$E$1,H8174,"")</f>
        <v/>
      </c>
      <c r="J8174" s="16" t="str">
        <f t="shared" si="383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2"/>
        <v>Aug 19</v>
      </c>
      <c r="H8175" s="27">
        <f t="shared" si="384"/>
        <v>8174</v>
      </c>
      <c r="I8175" s="30" t="str">
        <f>IF(G8175='Check Register'!$E$1,H8175,"")</f>
        <v/>
      </c>
      <c r="J8175" s="16" t="str">
        <f t="shared" si="383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2"/>
        <v>Aug 19</v>
      </c>
      <c r="H8176" s="27">
        <f t="shared" si="384"/>
        <v>8175</v>
      </c>
      <c r="I8176" s="30" t="str">
        <f>IF(G8176='Check Register'!$E$1,H8176,"")</f>
        <v/>
      </c>
      <c r="J8176" s="16" t="str">
        <f t="shared" si="383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2"/>
        <v>Aug 19</v>
      </c>
      <c r="H8177" s="27">
        <f t="shared" si="384"/>
        <v>8176</v>
      </c>
      <c r="I8177" s="30" t="str">
        <f>IF(G8177='Check Register'!$E$1,H8177,"")</f>
        <v/>
      </c>
      <c r="J8177" s="16" t="str">
        <f t="shared" si="383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2"/>
        <v>Aug 19</v>
      </c>
      <c r="H8178" s="27">
        <f t="shared" si="384"/>
        <v>8177</v>
      </c>
      <c r="I8178" s="30" t="str">
        <f>IF(G8178='Check Register'!$E$1,H8178,"")</f>
        <v/>
      </c>
      <c r="J8178" s="16" t="str">
        <f t="shared" si="383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2"/>
        <v>Aug 19</v>
      </c>
      <c r="H8179" s="27">
        <f t="shared" si="384"/>
        <v>8178</v>
      </c>
      <c r="I8179" s="30" t="str">
        <f>IF(G8179='Check Register'!$E$1,H8179,"")</f>
        <v/>
      </c>
      <c r="J8179" s="16" t="str">
        <f t="shared" si="383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2"/>
        <v>Aug 19</v>
      </c>
      <c r="H8180" s="27">
        <f t="shared" si="384"/>
        <v>8179</v>
      </c>
      <c r="I8180" s="30" t="str">
        <f>IF(G8180='Check Register'!$E$1,H8180,"")</f>
        <v/>
      </c>
      <c r="J8180" s="16" t="str">
        <f t="shared" si="383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2"/>
        <v>Aug 19</v>
      </c>
      <c r="H8181" s="27">
        <f t="shared" si="384"/>
        <v>8180</v>
      </c>
      <c r="I8181" s="30" t="str">
        <f>IF(G8181='Check Register'!$E$1,H8181,"")</f>
        <v/>
      </c>
      <c r="J8181" s="16" t="str">
        <f t="shared" si="383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2"/>
        <v>Aug 19</v>
      </c>
      <c r="H8182" s="27">
        <f t="shared" si="384"/>
        <v>8181</v>
      </c>
      <c r="I8182" s="30" t="str">
        <f>IF(G8182='Check Register'!$E$1,H8182,"")</f>
        <v/>
      </c>
      <c r="J8182" s="16" t="str">
        <f t="shared" si="383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2"/>
        <v>Aug 19</v>
      </c>
      <c r="H8183" s="27">
        <f t="shared" si="384"/>
        <v>8182</v>
      </c>
      <c r="I8183" s="30" t="str">
        <f>IF(G8183='Check Register'!$E$1,H8183,"")</f>
        <v/>
      </c>
      <c r="J8183" s="16" t="str">
        <f t="shared" si="383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2"/>
        <v>Aug 19</v>
      </c>
      <c r="H8184" s="27">
        <f t="shared" si="384"/>
        <v>8183</v>
      </c>
      <c r="I8184" s="30" t="str">
        <f>IF(G8184='Check Register'!$E$1,H8184,"")</f>
        <v/>
      </c>
      <c r="J8184" s="16" t="str">
        <f t="shared" si="383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2"/>
        <v>Aug 19</v>
      </c>
      <c r="H8185" s="27">
        <f t="shared" si="384"/>
        <v>8184</v>
      </c>
      <c r="I8185" s="30" t="str">
        <f>IF(G8185='Check Register'!$E$1,H8185,"")</f>
        <v/>
      </c>
      <c r="J8185" s="16" t="str">
        <f t="shared" si="383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2"/>
        <v>Aug 19</v>
      </c>
      <c r="H8186" s="27">
        <f t="shared" si="384"/>
        <v>8185</v>
      </c>
      <c r="I8186" s="30" t="str">
        <f>IF(G8186='Check Register'!$E$1,H8186,"")</f>
        <v/>
      </c>
      <c r="J8186" s="16" t="str">
        <f t="shared" si="383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2"/>
        <v>Aug 19</v>
      </c>
      <c r="H8187" s="27">
        <f t="shared" si="384"/>
        <v>8186</v>
      </c>
      <c r="I8187" s="30" t="str">
        <f>IF(G8187='Check Register'!$E$1,H8187,"")</f>
        <v/>
      </c>
      <c r="J8187" s="16" t="str">
        <f t="shared" si="383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2"/>
        <v>Aug 19</v>
      </c>
      <c r="H8188" s="27">
        <f t="shared" si="384"/>
        <v>8187</v>
      </c>
      <c r="I8188" s="30" t="str">
        <f>IF(G8188='Check Register'!$E$1,H8188,"")</f>
        <v/>
      </c>
      <c r="J8188" s="16" t="str">
        <f t="shared" si="383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2"/>
        <v>Sept 19</v>
      </c>
      <c r="H8189" s="27">
        <f t="shared" si="384"/>
        <v>8188</v>
      </c>
      <c r="I8189" s="30" t="str">
        <f>IF(G8189='Check Register'!$E$1,H8189,"")</f>
        <v/>
      </c>
      <c r="J8189" s="16" t="str">
        <f t="shared" si="383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2"/>
        <v>Sept 19</v>
      </c>
      <c r="H8190" s="27">
        <f t="shared" si="384"/>
        <v>8189</v>
      </c>
      <c r="I8190" s="30" t="str">
        <f>IF(G8190='Check Register'!$E$1,H8190,"")</f>
        <v/>
      </c>
      <c r="J8190" s="16" t="str">
        <f t="shared" si="383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2"/>
        <v>Sept 19</v>
      </c>
      <c r="H8191" s="27">
        <f t="shared" si="384"/>
        <v>8190</v>
      </c>
      <c r="I8191" s="30" t="str">
        <f>IF(G8191='Check Register'!$E$1,H8191,"")</f>
        <v/>
      </c>
      <c r="J8191" s="16" t="str">
        <f t="shared" si="383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2"/>
        <v>Sept 19</v>
      </c>
      <c r="H8192" s="27">
        <f t="shared" si="384"/>
        <v>8191</v>
      </c>
      <c r="I8192" s="30" t="str">
        <f>IF(G8192='Check Register'!$E$1,H8192,"")</f>
        <v/>
      </c>
      <c r="J8192" s="16" t="str">
        <f t="shared" si="383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2"/>
        <v>Sept 19</v>
      </c>
      <c r="H8193" s="27">
        <f t="shared" si="384"/>
        <v>8192</v>
      </c>
      <c r="I8193" s="30" t="str">
        <f>IF(G8193='Check Register'!$E$1,H8193,"")</f>
        <v/>
      </c>
      <c r="J8193" s="16" t="str">
        <f t="shared" si="383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5">VLOOKUP(C8194,W:Y,3,TRUE)</f>
        <v>Sept 19</v>
      </c>
      <c r="H8194" s="27">
        <f t="shared" si="384"/>
        <v>8193</v>
      </c>
      <c r="I8194" s="30" t="str">
        <f>IF(G8194='Check Register'!$E$1,H8194,"")</f>
        <v/>
      </c>
      <c r="J8194" s="16" t="str">
        <f t="shared" ref="J8194:J8257" si="386">IFERROR(SMALL($I$2:$I$100000,H8194),"")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5"/>
        <v>Sept 19</v>
      </c>
      <c r="H8195" s="27">
        <f t="shared" si="384"/>
        <v>8194</v>
      </c>
      <c r="I8195" s="30" t="str">
        <f>IF(G8195='Check Register'!$E$1,H8195,"")</f>
        <v/>
      </c>
      <c r="J8195" s="16" t="str">
        <f t="shared" si="386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5"/>
        <v>Sept 19</v>
      </c>
      <c r="H8196" s="27">
        <f t="shared" si="384"/>
        <v>8195</v>
      </c>
      <c r="I8196" s="30" t="str">
        <f>IF(G8196='Check Register'!$E$1,H8196,"")</f>
        <v/>
      </c>
      <c r="J8196" s="16" t="str">
        <f t="shared" si="386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5"/>
        <v>Sept 19</v>
      </c>
      <c r="H8197" s="27">
        <f t="shared" ref="H8197:H8260" si="387">1+H8196</f>
        <v>8196</v>
      </c>
      <c r="I8197" s="30" t="str">
        <f>IF(G8197='Check Register'!$E$1,H8197,"")</f>
        <v/>
      </c>
      <c r="J8197" s="16" t="str">
        <f t="shared" si="386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5"/>
        <v>Sept 19</v>
      </c>
      <c r="H8198" s="27">
        <f t="shared" si="387"/>
        <v>8197</v>
      </c>
      <c r="I8198" s="30" t="str">
        <f>IF(G8198='Check Register'!$E$1,H8198,"")</f>
        <v/>
      </c>
      <c r="J8198" s="16" t="str">
        <f t="shared" si="386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5"/>
        <v>Sept 19</v>
      </c>
      <c r="H8199" s="27">
        <f t="shared" si="387"/>
        <v>8198</v>
      </c>
      <c r="I8199" s="30" t="str">
        <f>IF(G8199='Check Register'!$E$1,H8199,"")</f>
        <v/>
      </c>
      <c r="J8199" s="16" t="str">
        <f t="shared" si="386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5"/>
        <v>Sept 19</v>
      </c>
      <c r="H8200" s="27">
        <f t="shared" si="387"/>
        <v>8199</v>
      </c>
      <c r="I8200" s="30" t="str">
        <f>IF(G8200='Check Register'!$E$1,H8200,"")</f>
        <v/>
      </c>
      <c r="J8200" s="16" t="str">
        <f t="shared" si="386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5"/>
        <v>Sept 19</v>
      </c>
      <c r="H8201" s="27">
        <f t="shared" si="387"/>
        <v>8200</v>
      </c>
      <c r="I8201" s="30" t="str">
        <f>IF(G8201='Check Register'!$E$1,H8201,"")</f>
        <v/>
      </c>
      <c r="J8201" s="16" t="str">
        <f t="shared" si="386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5"/>
        <v>Sept 19</v>
      </c>
      <c r="H8202" s="27">
        <f t="shared" si="387"/>
        <v>8201</v>
      </c>
      <c r="I8202" s="30" t="str">
        <f>IF(G8202='Check Register'!$E$1,H8202,"")</f>
        <v/>
      </c>
      <c r="J8202" s="16" t="str">
        <f t="shared" si="386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5"/>
        <v>Sept 19</v>
      </c>
      <c r="H8203" s="27">
        <f t="shared" si="387"/>
        <v>8202</v>
      </c>
      <c r="I8203" s="30" t="str">
        <f>IF(G8203='Check Register'!$E$1,H8203,"")</f>
        <v/>
      </c>
      <c r="J8203" s="16" t="str">
        <f t="shared" si="386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5"/>
        <v>Sept 19</v>
      </c>
      <c r="H8204" s="27">
        <f t="shared" si="387"/>
        <v>8203</v>
      </c>
      <c r="I8204" s="30" t="str">
        <f>IF(G8204='Check Register'!$E$1,H8204,"")</f>
        <v/>
      </c>
      <c r="J8204" s="16" t="str">
        <f t="shared" si="386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5"/>
        <v>Sept 19</v>
      </c>
      <c r="H8205" s="27">
        <f t="shared" si="387"/>
        <v>8204</v>
      </c>
      <c r="I8205" s="30" t="str">
        <f>IF(G8205='Check Register'!$E$1,H8205,"")</f>
        <v/>
      </c>
      <c r="J8205" s="16" t="str">
        <f t="shared" si="386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5"/>
        <v>Sept 19</v>
      </c>
      <c r="H8206" s="27">
        <f t="shared" si="387"/>
        <v>8205</v>
      </c>
      <c r="I8206" s="30" t="str">
        <f>IF(G8206='Check Register'!$E$1,H8206,"")</f>
        <v/>
      </c>
      <c r="J8206" s="16" t="str">
        <f t="shared" si="386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5"/>
        <v>Sept 19</v>
      </c>
      <c r="H8207" s="27">
        <f t="shared" si="387"/>
        <v>8206</v>
      </c>
      <c r="I8207" s="30" t="str">
        <f>IF(G8207='Check Register'!$E$1,H8207,"")</f>
        <v/>
      </c>
      <c r="J8207" s="16" t="str">
        <f t="shared" si="386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5"/>
        <v>Sept 19</v>
      </c>
      <c r="H8208" s="27">
        <f t="shared" si="387"/>
        <v>8207</v>
      </c>
      <c r="I8208" s="30" t="str">
        <f>IF(G8208='Check Register'!$E$1,H8208,"")</f>
        <v/>
      </c>
      <c r="J8208" s="16" t="str">
        <f t="shared" si="386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5"/>
        <v>Sept 19</v>
      </c>
      <c r="H8209" s="27">
        <f t="shared" si="387"/>
        <v>8208</v>
      </c>
      <c r="I8209" s="30" t="str">
        <f>IF(G8209='Check Register'!$E$1,H8209,"")</f>
        <v/>
      </c>
      <c r="J8209" s="16" t="str">
        <f t="shared" si="386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5"/>
        <v>Sept 19</v>
      </c>
      <c r="H8210" s="27">
        <f t="shared" si="387"/>
        <v>8209</v>
      </c>
      <c r="I8210" s="30" t="str">
        <f>IF(G8210='Check Register'!$E$1,H8210,"")</f>
        <v/>
      </c>
      <c r="J8210" s="16" t="str">
        <f t="shared" si="386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5"/>
        <v>Sept 19</v>
      </c>
      <c r="H8211" s="27">
        <f t="shared" si="387"/>
        <v>8210</v>
      </c>
      <c r="I8211" s="30" t="str">
        <f>IF(G8211='Check Register'!$E$1,H8211,"")</f>
        <v/>
      </c>
      <c r="J8211" s="16" t="str">
        <f t="shared" si="386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5"/>
        <v>Sept 19</v>
      </c>
      <c r="H8212" s="27">
        <f t="shared" si="387"/>
        <v>8211</v>
      </c>
      <c r="I8212" s="30" t="str">
        <f>IF(G8212='Check Register'!$E$1,H8212,"")</f>
        <v/>
      </c>
      <c r="J8212" s="16" t="str">
        <f t="shared" si="386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5"/>
        <v>Sept 19</v>
      </c>
      <c r="H8213" s="27">
        <f t="shared" si="387"/>
        <v>8212</v>
      </c>
      <c r="I8213" s="30" t="str">
        <f>IF(G8213='Check Register'!$E$1,H8213,"")</f>
        <v/>
      </c>
      <c r="J8213" s="16" t="str">
        <f t="shared" si="386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5"/>
        <v>Sept 19</v>
      </c>
      <c r="H8214" s="27">
        <f t="shared" si="387"/>
        <v>8213</v>
      </c>
      <c r="I8214" s="30" t="str">
        <f>IF(G8214='Check Register'!$E$1,H8214,"")</f>
        <v/>
      </c>
      <c r="J8214" s="16" t="str">
        <f t="shared" si="386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5"/>
        <v>Sept 19</v>
      </c>
      <c r="H8215" s="27">
        <f t="shared" si="387"/>
        <v>8214</v>
      </c>
      <c r="I8215" s="30" t="str">
        <f>IF(G8215='Check Register'!$E$1,H8215,"")</f>
        <v/>
      </c>
      <c r="J8215" s="16" t="str">
        <f t="shared" si="386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5"/>
        <v>Sept 19</v>
      </c>
      <c r="H8216" s="27">
        <f t="shared" si="387"/>
        <v>8215</v>
      </c>
      <c r="I8216" s="30" t="str">
        <f>IF(G8216='Check Register'!$E$1,H8216,"")</f>
        <v/>
      </c>
      <c r="J8216" s="16" t="str">
        <f t="shared" si="386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5"/>
        <v>Sept 19</v>
      </c>
      <c r="H8217" s="27">
        <f t="shared" si="387"/>
        <v>8216</v>
      </c>
      <c r="I8217" s="30" t="str">
        <f>IF(G8217='Check Register'!$E$1,H8217,"")</f>
        <v/>
      </c>
      <c r="J8217" s="16" t="str">
        <f t="shared" si="386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5"/>
        <v>Sept 19</v>
      </c>
      <c r="H8218" s="27">
        <f t="shared" si="387"/>
        <v>8217</v>
      </c>
      <c r="I8218" s="30" t="str">
        <f>IF(G8218='Check Register'!$E$1,H8218,"")</f>
        <v/>
      </c>
      <c r="J8218" s="16" t="str">
        <f t="shared" si="386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5"/>
        <v>Sept 19</v>
      </c>
      <c r="H8219" s="27">
        <f t="shared" si="387"/>
        <v>8218</v>
      </c>
      <c r="I8219" s="30" t="str">
        <f>IF(G8219='Check Register'!$E$1,H8219,"")</f>
        <v/>
      </c>
      <c r="J8219" s="16" t="str">
        <f t="shared" si="386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5"/>
        <v>Sept 19</v>
      </c>
      <c r="H8220" s="27">
        <f t="shared" si="387"/>
        <v>8219</v>
      </c>
      <c r="I8220" s="30" t="str">
        <f>IF(G8220='Check Register'!$E$1,H8220,"")</f>
        <v/>
      </c>
      <c r="J8220" s="16" t="str">
        <f t="shared" si="386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5"/>
        <v>Sept 19</v>
      </c>
      <c r="H8221" s="27">
        <f t="shared" si="387"/>
        <v>8220</v>
      </c>
      <c r="I8221" s="30" t="str">
        <f>IF(G8221='Check Register'!$E$1,H8221,"")</f>
        <v/>
      </c>
      <c r="J8221" s="16" t="str">
        <f t="shared" si="386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5"/>
        <v>Sept 19</v>
      </c>
      <c r="H8222" s="27">
        <f t="shared" si="387"/>
        <v>8221</v>
      </c>
      <c r="I8222" s="30" t="str">
        <f>IF(G8222='Check Register'!$E$1,H8222,"")</f>
        <v/>
      </c>
      <c r="J8222" s="16" t="str">
        <f t="shared" si="386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5"/>
        <v>Sept 19</v>
      </c>
      <c r="H8223" s="27">
        <f t="shared" si="387"/>
        <v>8222</v>
      </c>
      <c r="I8223" s="30" t="str">
        <f>IF(G8223='Check Register'!$E$1,H8223,"")</f>
        <v/>
      </c>
      <c r="J8223" s="16" t="str">
        <f t="shared" si="386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5"/>
        <v>Sept 19</v>
      </c>
      <c r="H8224" s="27">
        <f t="shared" si="387"/>
        <v>8223</v>
      </c>
      <c r="I8224" s="30" t="str">
        <f>IF(G8224='Check Register'!$E$1,H8224,"")</f>
        <v/>
      </c>
      <c r="J8224" s="16" t="str">
        <f t="shared" si="386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5"/>
        <v>Sept 19</v>
      </c>
      <c r="H8225" s="27">
        <f t="shared" si="387"/>
        <v>8224</v>
      </c>
      <c r="I8225" s="30" t="str">
        <f>IF(G8225='Check Register'!$E$1,H8225,"")</f>
        <v/>
      </c>
      <c r="J8225" s="16" t="str">
        <f t="shared" si="386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5"/>
        <v>Sept 19</v>
      </c>
      <c r="H8226" s="27">
        <f t="shared" si="387"/>
        <v>8225</v>
      </c>
      <c r="I8226" s="30" t="str">
        <f>IF(G8226='Check Register'!$E$1,H8226,"")</f>
        <v/>
      </c>
      <c r="J8226" s="16" t="str">
        <f t="shared" si="386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5"/>
        <v>Sept 19</v>
      </c>
      <c r="H8227" s="27">
        <f t="shared" si="387"/>
        <v>8226</v>
      </c>
      <c r="I8227" s="30" t="str">
        <f>IF(G8227='Check Register'!$E$1,H8227,"")</f>
        <v/>
      </c>
      <c r="J8227" s="16" t="str">
        <f t="shared" si="386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5"/>
        <v>Sept 19</v>
      </c>
      <c r="H8228" s="27">
        <f t="shared" si="387"/>
        <v>8227</v>
      </c>
      <c r="I8228" s="30" t="str">
        <f>IF(G8228='Check Register'!$E$1,H8228,"")</f>
        <v/>
      </c>
      <c r="J8228" s="16" t="str">
        <f t="shared" si="386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5"/>
        <v>Sept 19</v>
      </c>
      <c r="H8229" s="27">
        <f t="shared" si="387"/>
        <v>8228</v>
      </c>
      <c r="I8229" s="30" t="str">
        <f>IF(G8229='Check Register'!$E$1,H8229,"")</f>
        <v/>
      </c>
      <c r="J8229" s="16" t="str">
        <f t="shared" si="386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5"/>
        <v>Sept 19</v>
      </c>
      <c r="H8230" s="27">
        <f t="shared" si="387"/>
        <v>8229</v>
      </c>
      <c r="I8230" s="30" t="str">
        <f>IF(G8230='Check Register'!$E$1,H8230,"")</f>
        <v/>
      </c>
      <c r="J8230" s="16" t="str">
        <f t="shared" si="386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5"/>
        <v>Sept 19</v>
      </c>
      <c r="H8231" s="27">
        <f t="shared" si="387"/>
        <v>8230</v>
      </c>
      <c r="I8231" s="30" t="str">
        <f>IF(G8231='Check Register'!$E$1,H8231,"")</f>
        <v/>
      </c>
      <c r="J8231" s="16" t="str">
        <f t="shared" si="386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5"/>
        <v>Sept 19</v>
      </c>
      <c r="H8232" s="27">
        <f t="shared" si="387"/>
        <v>8231</v>
      </c>
      <c r="I8232" s="30" t="str">
        <f>IF(G8232='Check Register'!$E$1,H8232,"")</f>
        <v/>
      </c>
      <c r="J8232" s="16" t="str">
        <f t="shared" si="386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5"/>
        <v>Sept 19</v>
      </c>
      <c r="H8233" s="27">
        <f t="shared" si="387"/>
        <v>8232</v>
      </c>
      <c r="I8233" s="30" t="str">
        <f>IF(G8233='Check Register'!$E$1,H8233,"")</f>
        <v/>
      </c>
      <c r="J8233" s="16" t="str">
        <f t="shared" si="386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5"/>
        <v>Sept 19</v>
      </c>
      <c r="H8234" s="27">
        <f t="shared" si="387"/>
        <v>8233</v>
      </c>
      <c r="I8234" s="30" t="str">
        <f>IF(G8234='Check Register'!$E$1,H8234,"")</f>
        <v/>
      </c>
      <c r="J8234" s="16" t="str">
        <f t="shared" si="386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5"/>
        <v>Sept 19</v>
      </c>
      <c r="H8235" s="27">
        <f t="shared" si="387"/>
        <v>8234</v>
      </c>
      <c r="I8235" s="30" t="str">
        <f>IF(G8235='Check Register'!$E$1,H8235,"")</f>
        <v/>
      </c>
      <c r="J8235" s="16" t="str">
        <f t="shared" si="386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5"/>
        <v>Sept 19</v>
      </c>
      <c r="H8236" s="27">
        <f t="shared" si="387"/>
        <v>8235</v>
      </c>
      <c r="I8236" s="30" t="str">
        <f>IF(G8236='Check Register'!$E$1,H8236,"")</f>
        <v/>
      </c>
      <c r="J8236" s="16" t="str">
        <f t="shared" si="386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5"/>
        <v>Sept 19</v>
      </c>
      <c r="H8237" s="27">
        <f t="shared" si="387"/>
        <v>8236</v>
      </c>
      <c r="I8237" s="30" t="str">
        <f>IF(G8237='Check Register'!$E$1,H8237,"")</f>
        <v/>
      </c>
      <c r="J8237" s="16" t="str">
        <f t="shared" si="386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5"/>
        <v>Sept 19</v>
      </c>
      <c r="H8238" s="27">
        <f t="shared" si="387"/>
        <v>8237</v>
      </c>
      <c r="I8238" s="30" t="str">
        <f>IF(G8238='Check Register'!$E$1,H8238,"")</f>
        <v/>
      </c>
      <c r="J8238" s="16" t="str">
        <f t="shared" si="386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5"/>
        <v>Sept 19</v>
      </c>
      <c r="H8239" s="27">
        <f t="shared" si="387"/>
        <v>8238</v>
      </c>
      <c r="I8239" s="30" t="str">
        <f>IF(G8239='Check Register'!$E$1,H8239,"")</f>
        <v/>
      </c>
      <c r="J8239" s="16" t="str">
        <f t="shared" si="386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5"/>
        <v>Sept 19</v>
      </c>
      <c r="H8240" s="27">
        <f t="shared" si="387"/>
        <v>8239</v>
      </c>
      <c r="I8240" s="30" t="str">
        <f>IF(G8240='Check Register'!$E$1,H8240,"")</f>
        <v/>
      </c>
      <c r="J8240" s="16" t="str">
        <f t="shared" si="386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5"/>
        <v>Sept 19</v>
      </c>
      <c r="H8241" s="27">
        <f t="shared" si="387"/>
        <v>8240</v>
      </c>
      <c r="I8241" s="30" t="str">
        <f>IF(G8241='Check Register'!$E$1,H8241,"")</f>
        <v/>
      </c>
      <c r="J8241" s="16" t="str">
        <f t="shared" si="386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5"/>
        <v>Sept 19</v>
      </c>
      <c r="H8242" s="27">
        <f t="shared" si="387"/>
        <v>8241</v>
      </c>
      <c r="I8242" s="30" t="str">
        <f>IF(G8242='Check Register'!$E$1,H8242,"")</f>
        <v/>
      </c>
      <c r="J8242" s="16" t="str">
        <f t="shared" si="386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5"/>
        <v>Sept 19</v>
      </c>
      <c r="H8243" s="27">
        <f t="shared" si="387"/>
        <v>8242</v>
      </c>
      <c r="I8243" s="30" t="str">
        <f>IF(G8243='Check Register'!$E$1,H8243,"")</f>
        <v/>
      </c>
      <c r="J8243" s="16" t="str">
        <f t="shared" si="386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5"/>
        <v>Sept 19</v>
      </c>
      <c r="H8244" s="27">
        <f t="shared" si="387"/>
        <v>8243</v>
      </c>
      <c r="I8244" s="30" t="str">
        <f>IF(G8244='Check Register'!$E$1,H8244,"")</f>
        <v/>
      </c>
      <c r="J8244" s="16" t="str">
        <f t="shared" si="386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5"/>
        <v>Sept 19</v>
      </c>
      <c r="H8245" s="27">
        <f t="shared" si="387"/>
        <v>8244</v>
      </c>
      <c r="I8245" s="30" t="str">
        <f>IF(G8245='Check Register'!$E$1,H8245,"")</f>
        <v/>
      </c>
      <c r="J8245" s="16" t="str">
        <f t="shared" si="386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5"/>
        <v>Sept 19</v>
      </c>
      <c r="H8246" s="27">
        <f t="shared" si="387"/>
        <v>8245</v>
      </c>
      <c r="I8246" s="30" t="str">
        <f>IF(G8246='Check Register'!$E$1,H8246,"")</f>
        <v/>
      </c>
      <c r="J8246" s="16" t="str">
        <f t="shared" si="386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5"/>
        <v>Sept 19</v>
      </c>
      <c r="H8247" s="27">
        <f t="shared" si="387"/>
        <v>8246</v>
      </c>
      <c r="I8247" s="30" t="str">
        <f>IF(G8247='Check Register'!$E$1,H8247,"")</f>
        <v/>
      </c>
      <c r="J8247" s="16" t="str">
        <f t="shared" si="386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5"/>
        <v>Sept 19</v>
      </c>
      <c r="H8248" s="27">
        <f t="shared" si="387"/>
        <v>8247</v>
      </c>
      <c r="I8248" s="30" t="str">
        <f>IF(G8248='Check Register'!$E$1,H8248,"")</f>
        <v/>
      </c>
      <c r="J8248" s="16" t="str">
        <f t="shared" si="386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5"/>
        <v>Sept 19</v>
      </c>
      <c r="H8249" s="27">
        <f t="shared" si="387"/>
        <v>8248</v>
      </c>
      <c r="I8249" s="30" t="str">
        <f>IF(G8249='Check Register'!$E$1,H8249,"")</f>
        <v/>
      </c>
      <c r="J8249" s="16" t="str">
        <f t="shared" si="386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5"/>
        <v>Sept 19</v>
      </c>
      <c r="H8250" s="27">
        <f t="shared" si="387"/>
        <v>8249</v>
      </c>
      <c r="I8250" s="30" t="str">
        <f>IF(G8250='Check Register'!$E$1,H8250,"")</f>
        <v/>
      </c>
      <c r="J8250" s="16" t="str">
        <f t="shared" si="386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5"/>
        <v>Sept 19</v>
      </c>
      <c r="H8251" s="27">
        <f t="shared" si="387"/>
        <v>8250</v>
      </c>
      <c r="I8251" s="30" t="str">
        <f>IF(G8251='Check Register'!$E$1,H8251,"")</f>
        <v/>
      </c>
      <c r="J8251" s="16" t="str">
        <f t="shared" si="386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5"/>
        <v>Sept 19</v>
      </c>
      <c r="H8252" s="27">
        <f t="shared" si="387"/>
        <v>8251</v>
      </c>
      <c r="I8252" s="30" t="str">
        <f>IF(G8252='Check Register'!$E$1,H8252,"")</f>
        <v/>
      </c>
      <c r="J8252" s="16" t="str">
        <f t="shared" si="386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5"/>
        <v>Sept 19</v>
      </c>
      <c r="H8253" s="27">
        <f t="shared" si="387"/>
        <v>8252</v>
      </c>
      <c r="I8253" s="30" t="str">
        <f>IF(G8253='Check Register'!$E$1,H8253,"")</f>
        <v/>
      </c>
      <c r="J8253" s="16" t="str">
        <f t="shared" si="386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5"/>
        <v>Sept 19</v>
      </c>
      <c r="H8254" s="27">
        <f t="shared" si="387"/>
        <v>8253</v>
      </c>
      <c r="I8254" s="30" t="str">
        <f>IF(G8254='Check Register'!$E$1,H8254,"")</f>
        <v/>
      </c>
      <c r="J8254" s="16" t="str">
        <f t="shared" si="386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5"/>
        <v>Sept 19</v>
      </c>
      <c r="H8255" s="27">
        <f t="shared" si="387"/>
        <v>8254</v>
      </c>
      <c r="I8255" s="30" t="str">
        <f>IF(G8255='Check Register'!$E$1,H8255,"")</f>
        <v/>
      </c>
      <c r="J8255" s="16" t="str">
        <f t="shared" si="386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5"/>
        <v>Sept 19</v>
      </c>
      <c r="H8256" s="27">
        <f t="shared" si="387"/>
        <v>8255</v>
      </c>
      <c r="I8256" s="30" t="str">
        <f>IF(G8256='Check Register'!$E$1,H8256,"")</f>
        <v/>
      </c>
      <c r="J8256" s="16" t="str">
        <f t="shared" si="386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5"/>
        <v>Sept 19</v>
      </c>
      <c r="H8257" s="27">
        <f t="shared" si="387"/>
        <v>8256</v>
      </c>
      <c r="I8257" s="30" t="str">
        <f>IF(G8257='Check Register'!$E$1,H8257,"")</f>
        <v/>
      </c>
      <c r="J8257" s="16" t="str">
        <f t="shared" si="386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8">VLOOKUP(C8258,W:Y,3,TRUE)</f>
        <v>Sept 19</v>
      </c>
      <c r="H8258" s="27">
        <f t="shared" si="387"/>
        <v>8257</v>
      </c>
      <c r="I8258" s="30" t="str">
        <f>IF(G8258='Check Register'!$E$1,H8258,"")</f>
        <v/>
      </c>
      <c r="J8258" s="16" t="str">
        <f t="shared" ref="J8258:J8321" si="389">IFERROR(SMALL($I$2:$I$100000,H8258),"")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8"/>
        <v>Sept 19</v>
      </c>
      <c r="H8259" s="27">
        <f t="shared" si="387"/>
        <v>8258</v>
      </c>
      <c r="I8259" s="30" t="str">
        <f>IF(G8259='Check Register'!$E$1,H8259,"")</f>
        <v/>
      </c>
      <c r="J8259" s="16" t="str">
        <f t="shared" si="389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8"/>
        <v>Sept 19</v>
      </c>
      <c r="H8260" s="27">
        <f t="shared" si="387"/>
        <v>8259</v>
      </c>
      <c r="I8260" s="30" t="str">
        <f>IF(G8260='Check Register'!$E$1,H8260,"")</f>
        <v/>
      </c>
      <c r="J8260" s="16" t="str">
        <f t="shared" si="389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8"/>
        <v>Sept 19</v>
      </c>
      <c r="H8261" s="27">
        <f t="shared" ref="H8261:H8324" si="390">1+H8260</f>
        <v>8260</v>
      </c>
      <c r="I8261" s="30" t="str">
        <f>IF(G8261='Check Register'!$E$1,H8261,"")</f>
        <v/>
      </c>
      <c r="J8261" s="16" t="str">
        <f t="shared" si="389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8"/>
        <v>Sept 19</v>
      </c>
      <c r="H8262" s="27">
        <f t="shared" si="390"/>
        <v>8261</v>
      </c>
      <c r="I8262" s="30" t="str">
        <f>IF(G8262='Check Register'!$E$1,H8262,"")</f>
        <v/>
      </c>
      <c r="J8262" s="16" t="str">
        <f t="shared" si="389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8"/>
        <v>Sept 19</v>
      </c>
      <c r="H8263" s="27">
        <f t="shared" si="390"/>
        <v>8262</v>
      </c>
      <c r="I8263" s="30" t="str">
        <f>IF(G8263='Check Register'!$E$1,H8263,"")</f>
        <v/>
      </c>
      <c r="J8263" s="16" t="str">
        <f t="shared" si="389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8"/>
        <v>Sept 19</v>
      </c>
      <c r="H8264" s="27">
        <f t="shared" si="390"/>
        <v>8263</v>
      </c>
      <c r="I8264" s="30" t="str">
        <f>IF(G8264='Check Register'!$E$1,H8264,"")</f>
        <v/>
      </c>
      <c r="J8264" s="16" t="str">
        <f t="shared" si="389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8"/>
        <v>Sept 19</v>
      </c>
      <c r="H8265" s="27">
        <f t="shared" si="390"/>
        <v>8264</v>
      </c>
      <c r="I8265" s="30" t="str">
        <f>IF(G8265='Check Register'!$E$1,H8265,"")</f>
        <v/>
      </c>
      <c r="J8265" s="16" t="str">
        <f t="shared" si="389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8"/>
        <v>Sept 19</v>
      </c>
      <c r="H8266" s="27">
        <f t="shared" si="390"/>
        <v>8265</v>
      </c>
      <c r="I8266" s="30" t="str">
        <f>IF(G8266='Check Register'!$E$1,H8266,"")</f>
        <v/>
      </c>
      <c r="J8266" s="16" t="str">
        <f t="shared" si="389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8"/>
        <v>Sept 19</v>
      </c>
      <c r="H8267" s="27">
        <f t="shared" si="390"/>
        <v>8266</v>
      </c>
      <c r="I8267" s="30" t="str">
        <f>IF(G8267='Check Register'!$E$1,H8267,"")</f>
        <v/>
      </c>
      <c r="J8267" s="16" t="str">
        <f t="shared" si="389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8"/>
        <v>Sept 19</v>
      </c>
      <c r="H8268" s="27">
        <f t="shared" si="390"/>
        <v>8267</v>
      </c>
      <c r="I8268" s="30" t="str">
        <f>IF(G8268='Check Register'!$E$1,H8268,"")</f>
        <v/>
      </c>
      <c r="J8268" s="16" t="str">
        <f t="shared" si="389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8"/>
        <v>Sept 19</v>
      </c>
      <c r="H8269" s="27">
        <f t="shared" si="390"/>
        <v>8268</v>
      </c>
      <c r="I8269" s="30" t="str">
        <f>IF(G8269='Check Register'!$E$1,H8269,"")</f>
        <v/>
      </c>
      <c r="J8269" s="16" t="str">
        <f t="shared" si="389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8"/>
        <v>Sept 19</v>
      </c>
      <c r="H8270" s="27">
        <f t="shared" si="390"/>
        <v>8269</v>
      </c>
      <c r="I8270" s="30" t="str">
        <f>IF(G8270='Check Register'!$E$1,H8270,"")</f>
        <v/>
      </c>
      <c r="J8270" s="16" t="str">
        <f t="shared" si="389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8"/>
        <v>Sept 19</v>
      </c>
      <c r="H8271" s="27">
        <f t="shared" si="390"/>
        <v>8270</v>
      </c>
      <c r="I8271" s="30" t="str">
        <f>IF(G8271='Check Register'!$E$1,H8271,"")</f>
        <v/>
      </c>
      <c r="J8271" s="16" t="str">
        <f t="shared" si="389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8"/>
        <v>Sept 19</v>
      </c>
      <c r="H8272" s="27">
        <f t="shared" si="390"/>
        <v>8271</v>
      </c>
      <c r="I8272" s="30" t="str">
        <f>IF(G8272='Check Register'!$E$1,H8272,"")</f>
        <v/>
      </c>
      <c r="J8272" s="16" t="str">
        <f t="shared" si="389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8"/>
        <v>Sept 19</v>
      </c>
      <c r="H8273" s="27">
        <f t="shared" si="390"/>
        <v>8272</v>
      </c>
      <c r="I8273" s="30" t="str">
        <f>IF(G8273='Check Register'!$E$1,H8273,"")</f>
        <v/>
      </c>
      <c r="J8273" s="16" t="str">
        <f t="shared" si="389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8"/>
        <v>Sept 19</v>
      </c>
      <c r="H8274" s="27">
        <f t="shared" si="390"/>
        <v>8273</v>
      </c>
      <c r="I8274" s="30" t="str">
        <f>IF(G8274='Check Register'!$E$1,H8274,"")</f>
        <v/>
      </c>
      <c r="J8274" s="16" t="str">
        <f t="shared" si="389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8"/>
        <v>Sept 19</v>
      </c>
      <c r="H8275" s="27">
        <f t="shared" si="390"/>
        <v>8274</v>
      </c>
      <c r="I8275" s="30" t="str">
        <f>IF(G8275='Check Register'!$E$1,H8275,"")</f>
        <v/>
      </c>
      <c r="J8275" s="16" t="str">
        <f t="shared" si="389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8"/>
        <v>Sept 19</v>
      </c>
      <c r="H8276" s="27">
        <f t="shared" si="390"/>
        <v>8275</v>
      </c>
      <c r="I8276" s="30" t="str">
        <f>IF(G8276='Check Register'!$E$1,H8276,"")</f>
        <v/>
      </c>
      <c r="J8276" s="16" t="str">
        <f t="shared" si="389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8"/>
        <v>Sept 19</v>
      </c>
      <c r="H8277" s="27">
        <f t="shared" si="390"/>
        <v>8276</v>
      </c>
      <c r="I8277" s="30" t="str">
        <f>IF(G8277='Check Register'!$E$1,H8277,"")</f>
        <v/>
      </c>
      <c r="J8277" s="16" t="str">
        <f t="shared" si="389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8"/>
        <v>Sept 19</v>
      </c>
      <c r="H8278" s="27">
        <f t="shared" si="390"/>
        <v>8277</v>
      </c>
      <c r="I8278" s="30" t="str">
        <f>IF(G8278='Check Register'!$E$1,H8278,"")</f>
        <v/>
      </c>
      <c r="J8278" s="16" t="str">
        <f t="shared" si="389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8"/>
        <v>Sept 19</v>
      </c>
      <c r="H8279" s="27">
        <f t="shared" si="390"/>
        <v>8278</v>
      </c>
      <c r="I8279" s="30" t="str">
        <f>IF(G8279='Check Register'!$E$1,H8279,"")</f>
        <v/>
      </c>
      <c r="J8279" s="16" t="str">
        <f t="shared" si="389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8"/>
        <v>Sept 19</v>
      </c>
      <c r="H8280" s="27">
        <f t="shared" si="390"/>
        <v>8279</v>
      </c>
      <c r="I8280" s="30" t="str">
        <f>IF(G8280='Check Register'!$E$1,H8280,"")</f>
        <v/>
      </c>
      <c r="J8280" s="16" t="str">
        <f t="shared" si="389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8"/>
        <v>Sept 19</v>
      </c>
      <c r="H8281" s="27">
        <f t="shared" si="390"/>
        <v>8280</v>
      </c>
      <c r="I8281" s="30" t="str">
        <f>IF(G8281='Check Register'!$E$1,H8281,"")</f>
        <v/>
      </c>
      <c r="J8281" s="16" t="str">
        <f t="shared" si="389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8"/>
        <v>Sept 19</v>
      </c>
      <c r="H8282" s="27">
        <f t="shared" si="390"/>
        <v>8281</v>
      </c>
      <c r="I8282" s="30" t="str">
        <f>IF(G8282='Check Register'!$E$1,H8282,"")</f>
        <v/>
      </c>
      <c r="J8282" s="16" t="str">
        <f t="shared" si="389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8"/>
        <v>Sept 19</v>
      </c>
      <c r="H8283" s="27">
        <f t="shared" si="390"/>
        <v>8282</v>
      </c>
      <c r="I8283" s="30" t="str">
        <f>IF(G8283='Check Register'!$E$1,H8283,"")</f>
        <v/>
      </c>
      <c r="J8283" s="16" t="str">
        <f t="shared" si="389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8"/>
        <v>Sept 19</v>
      </c>
      <c r="H8284" s="27">
        <f t="shared" si="390"/>
        <v>8283</v>
      </c>
      <c r="I8284" s="30" t="str">
        <f>IF(G8284='Check Register'!$E$1,H8284,"")</f>
        <v/>
      </c>
      <c r="J8284" s="16" t="str">
        <f t="shared" si="389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8"/>
        <v>Sept 19</v>
      </c>
      <c r="H8285" s="27">
        <f t="shared" si="390"/>
        <v>8284</v>
      </c>
      <c r="I8285" s="30" t="str">
        <f>IF(G8285='Check Register'!$E$1,H8285,"")</f>
        <v/>
      </c>
      <c r="J8285" s="16" t="str">
        <f t="shared" si="389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8"/>
        <v>Sept 19</v>
      </c>
      <c r="H8286" s="27">
        <f t="shared" si="390"/>
        <v>8285</v>
      </c>
      <c r="I8286" s="30" t="str">
        <f>IF(G8286='Check Register'!$E$1,H8286,"")</f>
        <v/>
      </c>
      <c r="J8286" s="16" t="str">
        <f t="shared" si="389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8"/>
        <v>Sept 19</v>
      </c>
      <c r="H8287" s="27">
        <f t="shared" si="390"/>
        <v>8286</v>
      </c>
      <c r="I8287" s="30" t="str">
        <f>IF(G8287='Check Register'!$E$1,H8287,"")</f>
        <v/>
      </c>
      <c r="J8287" s="16" t="str">
        <f t="shared" si="389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8"/>
        <v>Sept 19</v>
      </c>
      <c r="H8288" s="27">
        <f t="shared" si="390"/>
        <v>8287</v>
      </c>
      <c r="I8288" s="30" t="str">
        <f>IF(G8288='Check Register'!$E$1,H8288,"")</f>
        <v/>
      </c>
      <c r="J8288" s="16" t="str">
        <f t="shared" si="389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8"/>
        <v>Sept 19</v>
      </c>
      <c r="H8289" s="27">
        <f t="shared" si="390"/>
        <v>8288</v>
      </c>
      <c r="I8289" s="30" t="str">
        <f>IF(G8289='Check Register'!$E$1,H8289,"")</f>
        <v/>
      </c>
      <c r="J8289" s="16" t="str">
        <f t="shared" si="389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8"/>
        <v>Sept 19</v>
      </c>
      <c r="H8290" s="27">
        <f t="shared" si="390"/>
        <v>8289</v>
      </c>
      <c r="I8290" s="30" t="str">
        <f>IF(G8290='Check Register'!$E$1,H8290,"")</f>
        <v/>
      </c>
      <c r="J8290" s="16" t="str">
        <f t="shared" si="389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8"/>
        <v>Sept 19</v>
      </c>
      <c r="H8291" s="27">
        <f t="shared" si="390"/>
        <v>8290</v>
      </c>
      <c r="I8291" s="30" t="str">
        <f>IF(G8291='Check Register'!$E$1,H8291,"")</f>
        <v/>
      </c>
      <c r="J8291" s="16" t="str">
        <f t="shared" si="389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8"/>
        <v>Sept 19</v>
      </c>
      <c r="H8292" s="27">
        <f t="shared" si="390"/>
        <v>8291</v>
      </c>
      <c r="I8292" s="30" t="str">
        <f>IF(G8292='Check Register'!$E$1,H8292,"")</f>
        <v/>
      </c>
      <c r="J8292" s="16" t="str">
        <f t="shared" si="389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8"/>
        <v>Sept 19</v>
      </c>
      <c r="H8293" s="27">
        <f t="shared" si="390"/>
        <v>8292</v>
      </c>
      <c r="I8293" s="30" t="str">
        <f>IF(G8293='Check Register'!$E$1,H8293,"")</f>
        <v/>
      </c>
      <c r="J8293" s="16" t="str">
        <f t="shared" si="389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8"/>
        <v>Sept 19</v>
      </c>
      <c r="H8294" s="27">
        <f t="shared" si="390"/>
        <v>8293</v>
      </c>
      <c r="I8294" s="30" t="str">
        <f>IF(G8294='Check Register'!$E$1,H8294,"")</f>
        <v/>
      </c>
      <c r="J8294" s="16" t="str">
        <f t="shared" si="389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8"/>
        <v>Sept 19</v>
      </c>
      <c r="H8295" s="27">
        <f t="shared" si="390"/>
        <v>8294</v>
      </c>
      <c r="I8295" s="30" t="str">
        <f>IF(G8295='Check Register'!$E$1,H8295,"")</f>
        <v/>
      </c>
      <c r="J8295" s="16" t="str">
        <f t="shared" si="389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8"/>
        <v>Sept 19</v>
      </c>
      <c r="H8296" s="27">
        <f t="shared" si="390"/>
        <v>8295</v>
      </c>
      <c r="I8296" s="30" t="str">
        <f>IF(G8296='Check Register'!$E$1,H8296,"")</f>
        <v/>
      </c>
      <c r="J8296" s="16" t="str">
        <f t="shared" si="389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8"/>
        <v>Sept 19</v>
      </c>
      <c r="H8297" s="27">
        <f t="shared" si="390"/>
        <v>8296</v>
      </c>
      <c r="I8297" s="30" t="str">
        <f>IF(G8297='Check Register'!$E$1,H8297,"")</f>
        <v/>
      </c>
      <c r="J8297" s="16" t="str">
        <f t="shared" si="389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8"/>
        <v>Sept 19</v>
      </c>
      <c r="H8298" s="27">
        <f t="shared" si="390"/>
        <v>8297</v>
      </c>
      <c r="I8298" s="30" t="str">
        <f>IF(G8298='Check Register'!$E$1,H8298,"")</f>
        <v/>
      </c>
      <c r="J8298" s="16" t="str">
        <f t="shared" si="389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8"/>
        <v>Sept 19</v>
      </c>
      <c r="H8299" s="27">
        <f t="shared" si="390"/>
        <v>8298</v>
      </c>
      <c r="I8299" s="30" t="str">
        <f>IF(G8299='Check Register'!$E$1,H8299,"")</f>
        <v/>
      </c>
      <c r="J8299" s="16" t="str">
        <f t="shared" si="389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8"/>
        <v>Sept 19</v>
      </c>
      <c r="H8300" s="27">
        <f t="shared" si="390"/>
        <v>8299</v>
      </c>
      <c r="I8300" s="30" t="str">
        <f>IF(G8300='Check Register'!$E$1,H8300,"")</f>
        <v/>
      </c>
      <c r="J8300" s="16" t="str">
        <f t="shared" si="389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8"/>
        <v>Sept 19</v>
      </c>
      <c r="H8301" s="27">
        <f t="shared" si="390"/>
        <v>8300</v>
      </c>
      <c r="I8301" s="30" t="str">
        <f>IF(G8301='Check Register'!$E$1,H8301,"")</f>
        <v/>
      </c>
      <c r="J8301" s="16" t="str">
        <f t="shared" si="389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8"/>
        <v>Sept 19</v>
      </c>
      <c r="H8302" s="27">
        <f t="shared" si="390"/>
        <v>8301</v>
      </c>
      <c r="I8302" s="30" t="str">
        <f>IF(G8302='Check Register'!$E$1,H8302,"")</f>
        <v/>
      </c>
      <c r="J8302" s="16" t="str">
        <f t="shared" si="389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8"/>
        <v>Sept 19</v>
      </c>
      <c r="H8303" s="27">
        <f t="shared" si="390"/>
        <v>8302</v>
      </c>
      <c r="I8303" s="30" t="str">
        <f>IF(G8303='Check Register'!$E$1,H8303,"")</f>
        <v/>
      </c>
      <c r="J8303" s="16" t="str">
        <f t="shared" si="389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8"/>
        <v>Sept 19</v>
      </c>
      <c r="H8304" s="27">
        <f t="shared" si="390"/>
        <v>8303</v>
      </c>
      <c r="I8304" s="30" t="str">
        <f>IF(G8304='Check Register'!$E$1,H8304,"")</f>
        <v/>
      </c>
      <c r="J8304" s="16" t="str">
        <f t="shared" si="389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8"/>
        <v>Sept 19</v>
      </c>
      <c r="H8305" s="27">
        <f t="shared" si="390"/>
        <v>8304</v>
      </c>
      <c r="I8305" s="30" t="str">
        <f>IF(G8305='Check Register'!$E$1,H8305,"")</f>
        <v/>
      </c>
      <c r="J8305" s="16" t="str">
        <f t="shared" si="389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8"/>
        <v>Sept 19</v>
      </c>
      <c r="H8306" s="27">
        <f t="shared" si="390"/>
        <v>8305</v>
      </c>
      <c r="I8306" s="30" t="str">
        <f>IF(G8306='Check Register'!$E$1,H8306,"")</f>
        <v/>
      </c>
      <c r="J8306" s="16" t="str">
        <f t="shared" si="389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8"/>
        <v>Sept 19</v>
      </c>
      <c r="H8307" s="27">
        <f t="shared" si="390"/>
        <v>8306</v>
      </c>
      <c r="I8307" s="30" t="str">
        <f>IF(G8307='Check Register'!$E$1,H8307,"")</f>
        <v/>
      </c>
      <c r="J8307" s="16" t="str">
        <f t="shared" si="389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8"/>
        <v>Sept 19</v>
      </c>
      <c r="H8308" s="27">
        <f t="shared" si="390"/>
        <v>8307</v>
      </c>
      <c r="I8308" s="30" t="str">
        <f>IF(G8308='Check Register'!$E$1,H8308,"")</f>
        <v/>
      </c>
      <c r="J8308" s="16" t="str">
        <f t="shared" si="389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8"/>
        <v>Sept 19</v>
      </c>
      <c r="H8309" s="27">
        <f t="shared" si="390"/>
        <v>8308</v>
      </c>
      <c r="I8309" s="30" t="str">
        <f>IF(G8309='Check Register'!$E$1,H8309,"")</f>
        <v/>
      </c>
      <c r="J8309" s="16" t="str">
        <f t="shared" si="389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8"/>
        <v>Sept 19</v>
      </c>
      <c r="H8310" s="27">
        <f t="shared" si="390"/>
        <v>8309</v>
      </c>
      <c r="I8310" s="30" t="str">
        <f>IF(G8310='Check Register'!$E$1,H8310,"")</f>
        <v/>
      </c>
      <c r="J8310" s="16" t="str">
        <f t="shared" si="389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8"/>
        <v>Sept 19</v>
      </c>
      <c r="H8311" s="27">
        <f t="shared" si="390"/>
        <v>8310</v>
      </c>
      <c r="I8311" s="30" t="str">
        <f>IF(G8311='Check Register'!$E$1,H8311,"")</f>
        <v/>
      </c>
      <c r="J8311" s="16" t="str">
        <f t="shared" si="389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8"/>
        <v>Sept 19</v>
      </c>
      <c r="H8312" s="27">
        <f t="shared" si="390"/>
        <v>8311</v>
      </c>
      <c r="I8312" s="30" t="str">
        <f>IF(G8312='Check Register'!$E$1,H8312,"")</f>
        <v/>
      </c>
      <c r="J8312" s="16" t="str">
        <f t="shared" si="389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8"/>
        <v>Sept 19</v>
      </c>
      <c r="H8313" s="27">
        <f t="shared" si="390"/>
        <v>8312</v>
      </c>
      <c r="I8313" s="30" t="str">
        <f>IF(G8313='Check Register'!$E$1,H8313,"")</f>
        <v/>
      </c>
      <c r="J8313" s="16" t="str">
        <f t="shared" si="389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8"/>
        <v>Sept 19</v>
      </c>
      <c r="H8314" s="27">
        <f t="shared" si="390"/>
        <v>8313</v>
      </c>
      <c r="I8314" s="30" t="str">
        <f>IF(G8314='Check Register'!$E$1,H8314,"")</f>
        <v/>
      </c>
      <c r="J8314" s="16" t="str">
        <f t="shared" si="389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8"/>
        <v>Sept 19</v>
      </c>
      <c r="H8315" s="27">
        <f t="shared" si="390"/>
        <v>8314</v>
      </c>
      <c r="I8315" s="30" t="str">
        <f>IF(G8315='Check Register'!$E$1,H8315,"")</f>
        <v/>
      </c>
      <c r="J8315" s="16" t="str">
        <f t="shared" si="389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8"/>
        <v>Sept 19</v>
      </c>
      <c r="H8316" s="27">
        <f t="shared" si="390"/>
        <v>8315</v>
      </c>
      <c r="I8316" s="30" t="str">
        <f>IF(G8316='Check Register'!$E$1,H8316,"")</f>
        <v/>
      </c>
      <c r="J8316" s="16" t="str">
        <f t="shared" si="389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8"/>
        <v>Sept 19</v>
      </c>
      <c r="H8317" s="27">
        <f t="shared" si="390"/>
        <v>8316</v>
      </c>
      <c r="I8317" s="30" t="str">
        <f>IF(G8317='Check Register'!$E$1,H8317,"")</f>
        <v/>
      </c>
      <c r="J8317" s="16" t="str">
        <f t="shared" si="389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8"/>
        <v>Sept 19</v>
      </c>
      <c r="H8318" s="27">
        <f t="shared" si="390"/>
        <v>8317</v>
      </c>
      <c r="I8318" s="30" t="str">
        <f>IF(G8318='Check Register'!$E$1,H8318,"")</f>
        <v/>
      </c>
      <c r="J8318" s="16" t="str">
        <f t="shared" si="389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8"/>
        <v>Sept 19</v>
      </c>
      <c r="H8319" s="27">
        <f t="shared" si="390"/>
        <v>8318</v>
      </c>
      <c r="I8319" s="30" t="str">
        <f>IF(G8319='Check Register'!$E$1,H8319,"")</f>
        <v/>
      </c>
      <c r="J8319" s="16" t="str">
        <f t="shared" si="389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8"/>
        <v>Sept 19</v>
      </c>
      <c r="H8320" s="27">
        <f t="shared" si="390"/>
        <v>8319</v>
      </c>
      <c r="I8320" s="30" t="str">
        <f>IF(G8320='Check Register'!$E$1,H8320,"")</f>
        <v/>
      </c>
      <c r="J8320" s="16" t="str">
        <f t="shared" si="389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8"/>
        <v>Sept 19</v>
      </c>
      <c r="H8321" s="27">
        <f t="shared" si="390"/>
        <v>8320</v>
      </c>
      <c r="I8321" s="30" t="str">
        <f>IF(G8321='Check Register'!$E$1,H8321,"")</f>
        <v/>
      </c>
      <c r="J8321" s="16" t="str">
        <f t="shared" si="389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1">VLOOKUP(C8322,W:Y,3,TRUE)</f>
        <v>Sept 19</v>
      </c>
      <c r="H8322" s="27">
        <f t="shared" si="390"/>
        <v>8321</v>
      </c>
      <c r="I8322" s="30" t="str">
        <f>IF(G8322='Check Register'!$E$1,H8322,"")</f>
        <v/>
      </c>
      <c r="J8322" s="16" t="str">
        <f t="shared" ref="J8322:J8385" si="392">IFERROR(SMALL($I$2:$I$100000,H8322),"")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1"/>
        <v>Sept 19</v>
      </c>
      <c r="H8323" s="27">
        <f t="shared" si="390"/>
        <v>8322</v>
      </c>
      <c r="I8323" s="30" t="str">
        <f>IF(G8323='Check Register'!$E$1,H8323,"")</f>
        <v/>
      </c>
      <c r="J8323" s="16" t="str">
        <f t="shared" si="392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1"/>
        <v>Sept 19</v>
      </c>
      <c r="H8324" s="27">
        <f t="shared" si="390"/>
        <v>8323</v>
      </c>
      <c r="I8324" s="30" t="str">
        <f>IF(G8324='Check Register'!$E$1,H8324,"")</f>
        <v/>
      </c>
      <c r="J8324" s="16" t="str">
        <f t="shared" si="392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1"/>
        <v>Sept 19</v>
      </c>
      <c r="H8325" s="27">
        <f t="shared" ref="H8325:H8388" si="393">1+H8324</f>
        <v>8324</v>
      </c>
      <c r="I8325" s="30" t="str">
        <f>IF(G8325='Check Register'!$E$1,H8325,"")</f>
        <v/>
      </c>
      <c r="J8325" s="16" t="str">
        <f t="shared" si="392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1"/>
        <v>Sept 19</v>
      </c>
      <c r="H8326" s="27">
        <f t="shared" si="393"/>
        <v>8325</v>
      </c>
      <c r="I8326" s="30" t="str">
        <f>IF(G8326='Check Register'!$E$1,H8326,"")</f>
        <v/>
      </c>
      <c r="J8326" s="16" t="str">
        <f t="shared" si="392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1"/>
        <v>Sept 19</v>
      </c>
      <c r="H8327" s="27">
        <f t="shared" si="393"/>
        <v>8326</v>
      </c>
      <c r="I8327" s="30" t="str">
        <f>IF(G8327='Check Register'!$E$1,H8327,"")</f>
        <v/>
      </c>
      <c r="J8327" s="16" t="str">
        <f t="shared" si="392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1"/>
        <v>Sept 19</v>
      </c>
      <c r="H8328" s="27">
        <f t="shared" si="393"/>
        <v>8327</v>
      </c>
      <c r="I8328" s="30" t="str">
        <f>IF(G8328='Check Register'!$E$1,H8328,"")</f>
        <v/>
      </c>
      <c r="J8328" s="16" t="str">
        <f t="shared" si="392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1"/>
        <v>Sept 19</v>
      </c>
      <c r="H8329" s="27">
        <f t="shared" si="393"/>
        <v>8328</v>
      </c>
      <c r="I8329" s="30" t="str">
        <f>IF(G8329='Check Register'!$E$1,H8329,"")</f>
        <v/>
      </c>
      <c r="J8329" s="16" t="str">
        <f t="shared" si="392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1"/>
        <v>Sept 19</v>
      </c>
      <c r="H8330" s="27">
        <f t="shared" si="393"/>
        <v>8329</v>
      </c>
      <c r="I8330" s="30" t="str">
        <f>IF(G8330='Check Register'!$E$1,H8330,"")</f>
        <v/>
      </c>
      <c r="J8330" s="16" t="str">
        <f t="shared" si="392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1"/>
        <v>Sept 19</v>
      </c>
      <c r="H8331" s="27">
        <f t="shared" si="393"/>
        <v>8330</v>
      </c>
      <c r="I8331" s="30" t="str">
        <f>IF(G8331='Check Register'!$E$1,H8331,"")</f>
        <v/>
      </c>
      <c r="J8331" s="16" t="str">
        <f t="shared" si="392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1"/>
        <v>Sept 19</v>
      </c>
      <c r="H8332" s="27">
        <f t="shared" si="393"/>
        <v>8331</v>
      </c>
      <c r="I8332" s="30" t="str">
        <f>IF(G8332='Check Register'!$E$1,H8332,"")</f>
        <v/>
      </c>
      <c r="J8332" s="16" t="str">
        <f t="shared" si="392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1"/>
        <v>Sept 19</v>
      </c>
      <c r="H8333" s="27">
        <f t="shared" si="393"/>
        <v>8332</v>
      </c>
      <c r="I8333" s="30" t="str">
        <f>IF(G8333='Check Register'!$E$1,H8333,"")</f>
        <v/>
      </c>
      <c r="J8333" s="16" t="str">
        <f t="shared" si="392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1"/>
        <v>Sept 19</v>
      </c>
      <c r="H8334" s="27">
        <f t="shared" si="393"/>
        <v>8333</v>
      </c>
      <c r="I8334" s="30" t="str">
        <f>IF(G8334='Check Register'!$E$1,H8334,"")</f>
        <v/>
      </c>
      <c r="J8334" s="16" t="str">
        <f t="shared" si="392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1"/>
        <v>Sept 19</v>
      </c>
      <c r="H8335" s="27">
        <f t="shared" si="393"/>
        <v>8334</v>
      </c>
      <c r="I8335" s="30" t="str">
        <f>IF(G8335='Check Register'!$E$1,H8335,"")</f>
        <v/>
      </c>
      <c r="J8335" s="16" t="str">
        <f t="shared" si="392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1"/>
        <v>Sept 19</v>
      </c>
      <c r="H8336" s="27">
        <f t="shared" si="393"/>
        <v>8335</v>
      </c>
      <c r="I8336" s="30" t="str">
        <f>IF(G8336='Check Register'!$E$1,H8336,"")</f>
        <v/>
      </c>
      <c r="J8336" s="16" t="str">
        <f t="shared" si="392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1"/>
        <v>Sept 19</v>
      </c>
      <c r="H8337" s="27">
        <f t="shared" si="393"/>
        <v>8336</v>
      </c>
      <c r="I8337" s="30" t="str">
        <f>IF(G8337='Check Register'!$E$1,H8337,"")</f>
        <v/>
      </c>
      <c r="J8337" s="16" t="str">
        <f t="shared" si="392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1"/>
        <v>Sept 19</v>
      </c>
      <c r="H8338" s="27">
        <f t="shared" si="393"/>
        <v>8337</v>
      </c>
      <c r="I8338" s="30" t="str">
        <f>IF(G8338='Check Register'!$E$1,H8338,"")</f>
        <v/>
      </c>
      <c r="J8338" s="16" t="str">
        <f t="shared" si="392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1"/>
        <v>Sept 19</v>
      </c>
      <c r="H8339" s="27">
        <f t="shared" si="393"/>
        <v>8338</v>
      </c>
      <c r="I8339" s="30" t="str">
        <f>IF(G8339='Check Register'!$E$1,H8339,"")</f>
        <v/>
      </c>
      <c r="J8339" s="16" t="str">
        <f t="shared" si="392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1"/>
        <v>Sept 19</v>
      </c>
      <c r="H8340" s="27">
        <f t="shared" si="393"/>
        <v>8339</v>
      </c>
      <c r="I8340" s="30" t="str">
        <f>IF(G8340='Check Register'!$E$1,H8340,"")</f>
        <v/>
      </c>
      <c r="J8340" s="16" t="str">
        <f t="shared" si="392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1"/>
        <v>Sept 19</v>
      </c>
      <c r="H8341" s="27">
        <f t="shared" si="393"/>
        <v>8340</v>
      </c>
      <c r="I8341" s="30" t="str">
        <f>IF(G8341='Check Register'!$E$1,H8341,"")</f>
        <v/>
      </c>
      <c r="J8341" s="16" t="str">
        <f t="shared" si="392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1"/>
        <v>Sept 19</v>
      </c>
      <c r="H8342" s="27">
        <f t="shared" si="393"/>
        <v>8341</v>
      </c>
      <c r="I8342" s="30" t="str">
        <f>IF(G8342='Check Register'!$E$1,H8342,"")</f>
        <v/>
      </c>
      <c r="J8342" s="16" t="str">
        <f t="shared" si="392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1"/>
        <v>Sept 19</v>
      </c>
      <c r="H8343" s="27">
        <f t="shared" si="393"/>
        <v>8342</v>
      </c>
      <c r="I8343" s="30" t="str">
        <f>IF(G8343='Check Register'!$E$1,H8343,"")</f>
        <v/>
      </c>
      <c r="J8343" s="16" t="str">
        <f t="shared" si="392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1"/>
        <v>Sept 19</v>
      </c>
      <c r="H8344" s="27">
        <f t="shared" si="393"/>
        <v>8343</v>
      </c>
      <c r="I8344" s="30" t="str">
        <f>IF(G8344='Check Register'!$E$1,H8344,"")</f>
        <v/>
      </c>
      <c r="J8344" s="16" t="str">
        <f t="shared" si="392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1"/>
        <v>Sept 19</v>
      </c>
      <c r="H8345" s="27">
        <f t="shared" si="393"/>
        <v>8344</v>
      </c>
      <c r="I8345" s="30" t="str">
        <f>IF(G8345='Check Register'!$E$1,H8345,"")</f>
        <v/>
      </c>
      <c r="J8345" s="16" t="str">
        <f t="shared" si="392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1"/>
        <v>Sept 19</v>
      </c>
      <c r="H8346" s="27">
        <f t="shared" si="393"/>
        <v>8345</v>
      </c>
      <c r="I8346" s="30" t="str">
        <f>IF(G8346='Check Register'!$E$1,H8346,"")</f>
        <v/>
      </c>
      <c r="J8346" s="16" t="str">
        <f t="shared" si="392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1"/>
        <v>Sept 19</v>
      </c>
      <c r="H8347" s="27">
        <f t="shared" si="393"/>
        <v>8346</v>
      </c>
      <c r="I8347" s="30" t="str">
        <f>IF(G8347='Check Register'!$E$1,H8347,"")</f>
        <v/>
      </c>
      <c r="J8347" s="16" t="str">
        <f t="shared" si="392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1"/>
        <v>Sept 19</v>
      </c>
      <c r="H8348" s="27">
        <f t="shared" si="393"/>
        <v>8347</v>
      </c>
      <c r="I8348" s="30" t="str">
        <f>IF(G8348='Check Register'!$E$1,H8348,"")</f>
        <v/>
      </c>
      <c r="J8348" s="16" t="str">
        <f t="shared" si="392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1"/>
        <v>Sept 19</v>
      </c>
      <c r="H8349" s="27">
        <f t="shared" si="393"/>
        <v>8348</v>
      </c>
      <c r="I8349" s="30" t="str">
        <f>IF(G8349='Check Register'!$E$1,H8349,"")</f>
        <v/>
      </c>
      <c r="J8349" s="16" t="str">
        <f t="shared" si="392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1"/>
        <v>Sept 19</v>
      </c>
      <c r="H8350" s="27">
        <f t="shared" si="393"/>
        <v>8349</v>
      </c>
      <c r="I8350" s="30" t="str">
        <f>IF(G8350='Check Register'!$E$1,H8350,"")</f>
        <v/>
      </c>
      <c r="J8350" s="16" t="str">
        <f t="shared" si="392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1"/>
        <v>Sept 19</v>
      </c>
      <c r="H8351" s="27">
        <f t="shared" si="393"/>
        <v>8350</v>
      </c>
      <c r="I8351" s="30" t="str">
        <f>IF(G8351='Check Register'!$E$1,H8351,"")</f>
        <v/>
      </c>
      <c r="J8351" s="16" t="str">
        <f t="shared" si="392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1"/>
        <v>Sept 19</v>
      </c>
      <c r="H8352" s="27">
        <f t="shared" si="393"/>
        <v>8351</v>
      </c>
      <c r="I8352" s="30" t="str">
        <f>IF(G8352='Check Register'!$E$1,H8352,"")</f>
        <v/>
      </c>
      <c r="J8352" s="16" t="str">
        <f t="shared" si="392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1"/>
        <v>Sept 19</v>
      </c>
      <c r="H8353" s="27">
        <f t="shared" si="393"/>
        <v>8352</v>
      </c>
      <c r="I8353" s="30" t="str">
        <f>IF(G8353='Check Register'!$E$1,H8353,"")</f>
        <v/>
      </c>
      <c r="J8353" s="16" t="str">
        <f t="shared" si="392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1"/>
        <v>Sept 19</v>
      </c>
      <c r="H8354" s="27">
        <f t="shared" si="393"/>
        <v>8353</v>
      </c>
      <c r="I8354" s="30" t="str">
        <f>IF(G8354='Check Register'!$E$1,H8354,"")</f>
        <v/>
      </c>
      <c r="J8354" s="16" t="str">
        <f t="shared" si="392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1"/>
        <v>Sept 19</v>
      </c>
      <c r="H8355" s="27">
        <f t="shared" si="393"/>
        <v>8354</v>
      </c>
      <c r="I8355" s="30" t="str">
        <f>IF(G8355='Check Register'!$E$1,H8355,"")</f>
        <v/>
      </c>
      <c r="J8355" s="16" t="str">
        <f t="shared" si="392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1"/>
        <v>Sept 19</v>
      </c>
      <c r="H8356" s="27">
        <f t="shared" si="393"/>
        <v>8355</v>
      </c>
      <c r="I8356" s="30" t="str">
        <f>IF(G8356='Check Register'!$E$1,H8356,"")</f>
        <v/>
      </c>
      <c r="J8356" s="16" t="str">
        <f t="shared" si="392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1"/>
        <v>Sept 19</v>
      </c>
      <c r="H8357" s="27">
        <f t="shared" si="393"/>
        <v>8356</v>
      </c>
      <c r="I8357" s="30" t="str">
        <f>IF(G8357='Check Register'!$E$1,H8357,"")</f>
        <v/>
      </c>
      <c r="J8357" s="16" t="str">
        <f t="shared" si="392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1"/>
        <v>Sept 19</v>
      </c>
      <c r="H8358" s="27">
        <f t="shared" si="393"/>
        <v>8357</v>
      </c>
      <c r="I8358" s="30" t="str">
        <f>IF(G8358='Check Register'!$E$1,H8358,"")</f>
        <v/>
      </c>
      <c r="J8358" s="16" t="str">
        <f t="shared" si="392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1"/>
        <v>Sept 19</v>
      </c>
      <c r="H8359" s="27">
        <f t="shared" si="393"/>
        <v>8358</v>
      </c>
      <c r="I8359" s="30" t="str">
        <f>IF(G8359='Check Register'!$E$1,H8359,"")</f>
        <v/>
      </c>
      <c r="J8359" s="16" t="str">
        <f t="shared" si="392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1"/>
        <v>Sept 19</v>
      </c>
      <c r="H8360" s="27">
        <f t="shared" si="393"/>
        <v>8359</v>
      </c>
      <c r="I8360" s="30" t="str">
        <f>IF(G8360='Check Register'!$E$1,H8360,"")</f>
        <v/>
      </c>
      <c r="J8360" s="16" t="str">
        <f t="shared" si="392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1"/>
        <v>Sept 19</v>
      </c>
      <c r="H8361" s="27">
        <f t="shared" si="393"/>
        <v>8360</v>
      </c>
      <c r="I8361" s="30" t="str">
        <f>IF(G8361='Check Register'!$E$1,H8361,"")</f>
        <v/>
      </c>
      <c r="J8361" s="16" t="str">
        <f t="shared" si="392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1"/>
        <v>Sept 19</v>
      </c>
      <c r="H8362" s="27">
        <f t="shared" si="393"/>
        <v>8361</v>
      </c>
      <c r="I8362" s="30" t="str">
        <f>IF(G8362='Check Register'!$E$1,H8362,"")</f>
        <v/>
      </c>
      <c r="J8362" s="16" t="str">
        <f t="shared" si="392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1"/>
        <v>Sept 19</v>
      </c>
      <c r="H8363" s="27">
        <f t="shared" si="393"/>
        <v>8362</v>
      </c>
      <c r="I8363" s="30" t="str">
        <f>IF(G8363='Check Register'!$E$1,H8363,"")</f>
        <v/>
      </c>
      <c r="J8363" s="16" t="str">
        <f t="shared" si="392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1"/>
        <v>Sept 19</v>
      </c>
      <c r="H8364" s="27">
        <f t="shared" si="393"/>
        <v>8363</v>
      </c>
      <c r="I8364" s="30" t="str">
        <f>IF(G8364='Check Register'!$E$1,H8364,"")</f>
        <v/>
      </c>
      <c r="J8364" s="16" t="str">
        <f t="shared" si="392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1"/>
        <v>Sept 19</v>
      </c>
      <c r="H8365" s="27">
        <f t="shared" si="393"/>
        <v>8364</v>
      </c>
      <c r="I8365" s="30" t="str">
        <f>IF(G8365='Check Register'!$E$1,H8365,"")</f>
        <v/>
      </c>
      <c r="J8365" s="16" t="str">
        <f t="shared" si="392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1"/>
        <v>Sept 19</v>
      </c>
      <c r="H8366" s="27">
        <f t="shared" si="393"/>
        <v>8365</v>
      </c>
      <c r="I8366" s="30" t="str">
        <f>IF(G8366='Check Register'!$E$1,H8366,"")</f>
        <v/>
      </c>
      <c r="J8366" s="16" t="str">
        <f t="shared" si="392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1"/>
        <v>Sept 19</v>
      </c>
      <c r="H8367" s="27">
        <f t="shared" si="393"/>
        <v>8366</v>
      </c>
      <c r="I8367" s="30" t="str">
        <f>IF(G8367='Check Register'!$E$1,H8367,"")</f>
        <v/>
      </c>
      <c r="J8367" s="16" t="str">
        <f t="shared" si="392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1"/>
        <v>Sept 19</v>
      </c>
      <c r="H8368" s="27">
        <f t="shared" si="393"/>
        <v>8367</v>
      </c>
      <c r="I8368" s="30" t="str">
        <f>IF(G8368='Check Register'!$E$1,H8368,"")</f>
        <v/>
      </c>
      <c r="J8368" s="16" t="str">
        <f t="shared" si="392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1"/>
        <v>Sept 19</v>
      </c>
      <c r="H8369" s="27">
        <f t="shared" si="393"/>
        <v>8368</v>
      </c>
      <c r="I8369" s="30" t="str">
        <f>IF(G8369='Check Register'!$E$1,H8369,"")</f>
        <v/>
      </c>
      <c r="J8369" s="16" t="str">
        <f t="shared" si="392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1"/>
        <v>Sept 19</v>
      </c>
      <c r="H8370" s="27">
        <f t="shared" si="393"/>
        <v>8369</v>
      </c>
      <c r="I8370" s="30" t="str">
        <f>IF(G8370='Check Register'!$E$1,H8370,"")</f>
        <v/>
      </c>
      <c r="J8370" s="16" t="str">
        <f t="shared" si="392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1"/>
        <v>Sept 19</v>
      </c>
      <c r="H8371" s="27">
        <f t="shared" si="393"/>
        <v>8370</v>
      </c>
      <c r="I8371" s="30" t="str">
        <f>IF(G8371='Check Register'!$E$1,H8371,"")</f>
        <v/>
      </c>
      <c r="J8371" s="16" t="str">
        <f t="shared" si="392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1"/>
        <v>Sept 19</v>
      </c>
      <c r="H8372" s="27">
        <f t="shared" si="393"/>
        <v>8371</v>
      </c>
      <c r="I8372" s="30" t="str">
        <f>IF(G8372='Check Register'!$E$1,H8372,"")</f>
        <v/>
      </c>
      <c r="J8372" s="16" t="str">
        <f t="shared" si="392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1"/>
        <v>Sept 19</v>
      </c>
      <c r="H8373" s="27">
        <f t="shared" si="393"/>
        <v>8372</v>
      </c>
      <c r="I8373" s="30" t="str">
        <f>IF(G8373='Check Register'!$E$1,H8373,"")</f>
        <v/>
      </c>
      <c r="J8373" s="16" t="str">
        <f t="shared" si="392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1"/>
        <v>Sept 19</v>
      </c>
      <c r="H8374" s="27">
        <f t="shared" si="393"/>
        <v>8373</v>
      </c>
      <c r="I8374" s="30" t="str">
        <f>IF(G8374='Check Register'!$E$1,H8374,"")</f>
        <v/>
      </c>
      <c r="J8374" s="16" t="str">
        <f t="shared" si="392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1"/>
        <v>Sept 19</v>
      </c>
      <c r="H8375" s="27">
        <f t="shared" si="393"/>
        <v>8374</v>
      </c>
      <c r="I8375" s="30" t="str">
        <f>IF(G8375='Check Register'!$E$1,H8375,"")</f>
        <v/>
      </c>
      <c r="J8375" s="16" t="str">
        <f t="shared" si="392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1"/>
        <v>Sept 19</v>
      </c>
      <c r="H8376" s="27">
        <f t="shared" si="393"/>
        <v>8375</v>
      </c>
      <c r="I8376" s="30" t="str">
        <f>IF(G8376='Check Register'!$E$1,H8376,"")</f>
        <v/>
      </c>
      <c r="J8376" s="16" t="str">
        <f t="shared" si="392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1"/>
        <v>Sept 19</v>
      </c>
      <c r="H8377" s="27">
        <f t="shared" si="393"/>
        <v>8376</v>
      </c>
      <c r="I8377" s="30" t="str">
        <f>IF(G8377='Check Register'!$E$1,H8377,"")</f>
        <v/>
      </c>
      <c r="J8377" s="16" t="str">
        <f t="shared" si="392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1"/>
        <v>Sept 19</v>
      </c>
      <c r="H8378" s="27">
        <f t="shared" si="393"/>
        <v>8377</v>
      </c>
      <c r="I8378" s="30" t="str">
        <f>IF(G8378='Check Register'!$E$1,H8378,"")</f>
        <v/>
      </c>
      <c r="J8378" s="16" t="str">
        <f t="shared" si="392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1"/>
        <v>Sept 19</v>
      </c>
      <c r="H8379" s="27">
        <f t="shared" si="393"/>
        <v>8378</v>
      </c>
      <c r="I8379" s="30" t="str">
        <f>IF(G8379='Check Register'!$E$1,H8379,"")</f>
        <v/>
      </c>
      <c r="J8379" s="16" t="str">
        <f t="shared" si="392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1"/>
        <v>Sept 19</v>
      </c>
      <c r="H8380" s="27">
        <f t="shared" si="393"/>
        <v>8379</v>
      </c>
      <c r="I8380" s="30" t="str">
        <f>IF(G8380='Check Register'!$E$1,H8380,"")</f>
        <v/>
      </c>
      <c r="J8380" s="16" t="str">
        <f t="shared" si="392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1"/>
        <v>Sept 19</v>
      </c>
      <c r="H8381" s="27">
        <f t="shared" si="393"/>
        <v>8380</v>
      </c>
      <c r="I8381" s="30" t="str">
        <f>IF(G8381='Check Register'!$E$1,H8381,"")</f>
        <v/>
      </c>
      <c r="J8381" s="16" t="str">
        <f t="shared" si="392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1"/>
        <v>Sept 19</v>
      </c>
      <c r="H8382" s="27">
        <f t="shared" si="393"/>
        <v>8381</v>
      </c>
      <c r="I8382" s="30" t="str">
        <f>IF(G8382='Check Register'!$E$1,H8382,"")</f>
        <v/>
      </c>
      <c r="J8382" s="16" t="str">
        <f t="shared" si="392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1"/>
        <v>Sept 19</v>
      </c>
      <c r="H8383" s="27">
        <f t="shared" si="393"/>
        <v>8382</v>
      </c>
      <c r="I8383" s="30" t="str">
        <f>IF(G8383='Check Register'!$E$1,H8383,"")</f>
        <v/>
      </c>
      <c r="J8383" s="16" t="str">
        <f t="shared" si="392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1"/>
        <v>Sept 19</v>
      </c>
      <c r="H8384" s="27">
        <f t="shared" si="393"/>
        <v>8383</v>
      </c>
      <c r="I8384" s="30" t="str">
        <f>IF(G8384='Check Register'!$E$1,H8384,"")</f>
        <v/>
      </c>
      <c r="J8384" s="16" t="str">
        <f t="shared" si="392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1"/>
        <v>Sept 19</v>
      </c>
      <c r="H8385" s="27">
        <f t="shared" si="393"/>
        <v>8384</v>
      </c>
      <c r="I8385" s="30" t="str">
        <f>IF(G8385='Check Register'!$E$1,H8385,"")</f>
        <v/>
      </c>
      <c r="J8385" s="16" t="str">
        <f t="shared" si="392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4">VLOOKUP(C8386,W:Y,3,TRUE)</f>
        <v>Sept 19</v>
      </c>
      <c r="H8386" s="27">
        <f t="shared" si="393"/>
        <v>8385</v>
      </c>
      <c r="I8386" s="30" t="str">
        <f>IF(G8386='Check Register'!$E$1,H8386,"")</f>
        <v/>
      </c>
      <c r="J8386" s="16" t="str">
        <f t="shared" ref="J8386:J8449" si="395">IFERROR(SMALL($I$2:$I$100000,H8386),"")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4"/>
        <v>Sept 19</v>
      </c>
      <c r="H8387" s="27">
        <f t="shared" si="393"/>
        <v>8386</v>
      </c>
      <c r="I8387" s="30" t="str">
        <f>IF(G8387='Check Register'!$E$1,H8387,"")</f>
        <v/>
      </c>
      <c r="J8387" s="16" t="str">
        <f t="shared" si="395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4"/>
        <v>Sept 19</v>
      </c>
      <c r="H8388" s="27">
        <f t="shared" si="393"/>
        <v>8387</v>
      </c>
      <c r="I8388" s="30" t="str">
        <f>IF(G8388='Check Register'!$E$1,H8388,"")</f>
        <v/>
      </c>
      <c r="J8388" s="16" t="str">
        <f t="shared" si="395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4"/>
        <v>Sept 19</v>
      </c>
      <c r="H8389" s="27">
        <f t="shared" ref="H8389:H8452" si="396">1+H8388</f>
        <v>8388</v>
      </c>
      <c r="I8389" s="30" t="str">
        <f>IF(G8389='Check Register'!$E$1,H8389,"")</f>
        <v/>
      </c>
      <c r="J8389" s="16" t="str">
        <f t="shared" si="395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4"/>
        <v>Oct 19</v>
      </c>
      <c r="H8390" s="27">
        <f t="shared" si="396"/>
        <v>8389</v>
      </c>
      <c r="I8390" s="30" t="str">
        <f>IF(G8390='Check Register'!$E$1,H8390,"")</f>
        <v/>
      </c>
      <c r="J8390" s="16" t="str">
        <f t="shared" si="395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4"/>
        <v>Oct 19</v>
      </c>
      <c r="H8391" s="27">
        <f t="shared" si="396"/>
        <v>8390</v>
      </c>
      <c r="I8391" s="30" t="str">
        <f>IF(G8391='Check Register'!$E$1,H8391,"")</f>
        <v/>
      </c>
      <c r="J8391" s="16" t="str">
        <f t="shared" si="395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4"/>
        <v>Oct 19</v>
      </c>
      <c r="H8392" s="27">
        <f t="shared" si="396"/>
        <v>8391</v>
      </c>
      <c r="I8392" s="30" t="str">
        <f>IF(G8392='Check Register'!$E$1,H8392,"")</f>
        <v/>
      </c>
      <c r="J8392" s="16" t="str">
        <f t="shared" si="395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4"/>
        <v>Oct 19</v>
      </c>
      <c r="H8393" s="27">
        <f t="shared" si="396"/>
        <v>8392</v>
      </c>
      <c r="I8393" s="30" t="str">
        <f>IF(G8393='Check Register'!$E$1,H8393,"")</f>
        <v/>
      </c>
      <c r="J8393" s="16" t="str">
        <f t="shared" si="395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4"/>
        <v>Oct 19</v>
      </c>
      <c r="H8394" s="27">
        <f t="shared" si="396"/>
        <v>8393</v>
      </c>
      <c r="I8394" s="30" t="str">
        <f>IF(G8394='Check Register'!$E$1,H8394,"")</f>
        <v/>
      </c>
      <c r="J8394" s="16" t="str">
        <f t="shared" si="395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4"/>
        <v>Oct 19</v>
      </c>
      <c r="H8395" s="27">
        <f t="shared" si="396"/>
        <v>8394</v>
      </c>
      <c r="I8395" s="30" t="str">
        <f>IF(G8395='Check Register'!$E$1,H8395,"")</f>
        <v/>
      </c>
      <c r="J8395" s="16" t="str">
        <f t="shared" si="395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4"/>
        <v>Oct 19</v>
      </c>
      <c r="H8396" s="27">
        <f t="shared" si="396"/>
        <v>8395</v>
      </c>
      <c r="I8396" s="30" t="str">
        <f>IF(G8396='Check Register'!$E$1,H8396,"")</f>
        <v/>
      </c>
      <c r="J8396" s="16" t="str">
        <f t="shared" si="395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4"/>
        <v>Oct 19</v>
      </c>
      <c r="H8397" s="27">
        <f t="shared" si="396"/>
        <v>8396</v>
      </c>
      <c r="I8397" s="30" t="str">
        <f>IF(G8397='Check Register'!$E$1,H8397,"")</f>
        <v/>
      </c>
      <c r="J8397" s="16" t="str">
        <f t="shared" si="395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4"/>
        <v>Oct 19</v>
      </c>
      <c r="H8398" s="27">
        <f t="shared" si="396"/>
        <v>8397</v>
      </c>
      <c r="I8398" s="30" t="str">
        <f>IF(G8398='Check Register'!$E$1,H8398,"")</f>
        <v/>
      </c>
      <c r="J8398" s="16" t="str">
        <f t="shared" si="395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4"/>
        <v>Oct 19</v>
      </c>
      <c r="H8399" s="27">
        <f t="shared" si="396"/>
        <v>8398</v>
      </c>
      <c r="I8399" s="30" t="str">
        <f>IF(G8399='Check Register'!$E$1,H8399,"")</f>
        <v/>
      </c>
      <c r="J8399" s="16" t="str">
        <f t="shared" si="395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4"/>
        <v>Oct 19</v>
      </c>
      <c r="H8400" s="27">
        <f t="shared" si="396"/>
        <v>8399</v>
      </c>
      <c r="I8400" s="30" t="str">
        <f>IF(G8400='Check Register'!$E$1,H8400,"")</f>
        <v/>
      </c>
      <c r="J8400" s="16" t="str">
        <f t="shared" si="395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4"/>
        <v>Oct 19</v>
      </c>
      <c r="H8401" s="27">
        <f t="shared" si="396"/>
        <v>8400</v>
      </c>
      <c r="I8401" s="30" t="str">
        <f>IF(G8401='Check Register'!$E$1,H8401,"")</f>
        <v/>
      </c>
      <c r="J8401" s="16" t="str">
        <f t="shared" si="395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4"/>
        <v>Oct 19</v>
      </c>
      <c r="H8402" s="27">
        <f t="shared" si="396"/>
        <v>8401</v>
      </c>
      <c r="I8402" s="30" t="str">
        <f>IF(G8402='Check Register'!$E$1,H8402,"")</f>
        <v/>
      </c>
      <c r="J8402" s="16" t="str">
        <f t="shared" si="395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4"/>
        <v>Oct 19</v>
      </c>
      <c r="H8403" s="27">
        <f t="shared" si="396"/>
        <v>8402</v>
      </c>
      <c r="I8403" s="30" t="str">
        <f>IF(G8403='Check Register'!$E$1,H8403,"")</f>
        <v/>
      </c>
      <c r="J8403" s="16" t="str">
        <f t="shared" si="395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4"/>
        <v>Oct 19</v>
      </c>
      <c r="H8404" s="27">
        <f t="shared" si="396"/>
        <v>8403</v>
      </c>
      <c r="I8404" s="30" t="str">
        <f>IF(G8404='Check Register'!$E$1,H8404,"")</f>
        <v/>
      </c>
      <c r="J8404" s="16" t="str">
        <f t="shared" si="395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4"/>
        <v>Oct 19</v>
      </c>
      <c r="H8405" s="27">
        <f t="shared" si="396"/>
        <v>8404</v>
      </c>
      <c r="I8405" s="30" t="str">
        <f>IF(G8405='Check Register'!$E$1,H8405,"")</f>
        <v/>
      </c>
      <c r="J8405" s="16" t="str">
        <f t="shared" si="395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4"/>
        <v>Oct 19</v>
      </c>
      <c r="H8406" s="27">
        <f t="shared" si="396"/>
        <v>8405</v>
      </c>
      <c r="I8406" s="30" t="str">
        <f>IF(G8406='Check Register'!$E$1,H8406,"")</f>
        <v/>
      </c>
      <c r="J8406" s="16" t="str">
        <f t="shared" si="395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4"/>
        <v>Oct 19</v>
      </c>
      <c r="H8407" s="27">
        <f t="shared" si="396"/>
        <v>8406</v>
      </c>
      <c r="I8407" s="30" t="str">
        <f>IF(G8407='Check Register'!$E$1,H8407,"")</f>
        <v/>
      </c>
      <c r="J8407" s="16" t="str">
        <f t="shared" si="395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4"/>
        <v>Oct 19</v>
      </c>
      <c r="H8408" s="27">
        <f t="shared" si="396"/>
        <v>8407</v>
      </c>
      <c r="I8408" s="30" t="str">
        <f>IF(G8408='Check Register'!$E$1,H8408,"")</f>
        <v/>
      </c>
      <c r="J8408" s="16" t="str">
        <f t="shared" si="395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4"/>
        <v>Oct 19</v>
      </c>
      <c r="H8409" s="27">
        <f t="shared" si="396"/>
        <v>8408</v>
      </c>
      <c r="I8409" s="30" t="str">
        <f>IF(G8409='Check Register'!$E$1,H8409,"")</f>
        <v/>
      </c>
      <c r="J8409" s="16" t="str">
        <f t="shared" si="395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4"/>
        <v>Oct 19</v>
      </c>
      <c r="H8410" s="27">
        <f t="shared" si="396"/>
        <v>8409</v>
      </c>
      <c r="I8410" s="30" t="str">
        <f>IF(G8410='Check Register'!$E$1,H8410,"")</f>
        <v/>
      </c>
      <c r="J8410" s="16" t="str">
        <f t="shared" si="395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4"/>
        <v>Oct 19</v>
      </c>
      <c r="H8411" s="27">
        <f t="shared" si="396"/>
        <v>8410</v>
      </c>
      <c r="I8411" s="30" t="str">
        <f>IF(G8411='Check Register'!$E$1,H8411,"")</f>
        <v/>
      </c>
      <c r="J8411" s="16" t="str">
        <f t="shared" si="395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4"/>
        <v>Oct 19</v>
      </c>
      <c r="H8412" s="27">
        <f t="shared" si="396"/>
        <v>8411</v>
      </c>
      <c r="I8412" s="30" t="str">
        <f>IF(G8412='Check Register'!$E$1,H8412,"")</f>
        <v/>
      </c>
      <c r="J8412" s="16" t="str">
        <f t="shared" si="395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4"/>
        <v>Oct 19</v>
      </c>
      <c r="H8413" s="27">
        <f t="shared" si="396"/>
        <v>8412</v>
      </c>
      <c r="I8413" s="30" t="str">
        <f>IF(G8413='Check Register'!$E$1,H8413,"")</f>
        <v/>
      </c>
      <c r="J8413" s="16" t="str">
        <f t="shared" si="395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4"/>
        <v>Oct 19</v>
      </c>
      <c r="H8414" s="27">
        <f t="shared" si="396"/>
        <v>8413</v>
      </c>
      <c r="I8414" s="30" t="str">
        <f>IF(G8414='Check Register'!$E$1,H8414,"")</f>
        <v/>
      </c>
      <c r="J8414" s="16" t="str">
        <f t="shared" si="395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4"/>
        <v>Oct 19</v>
      </c>
      <c r="H8415" s="27">
        <f t="shared" si="396"/>
        <v>8414</v>
      </c>
      <c r="I8415" s="30" t="str">
        <f>IF(G8415='Check Register'!$E$1,H8415,"")</f>
        <v/>
      </c>
      <c r="J8415" s="16" t="str">
        <f t="shared" si="395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4"/>
        <v>Oct 19</v>
      </c>
      <c r="H8416" s="27">
        <f t="shared" si="396"/>
        <v>8415</v>
      </c>
      <c r="I8416" s="30" t="str">
        <f>IF(G8416='Check Register'!$E$1,H8416,"")</f>
        <v/>
      </c>
      <c r="J8416" s="16" t="str">
        <f t="shared" si="395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4"/>
        <v>Oct 19</v>
      </c>
      <c r="H8417" s="27">
        <f t="shared" si="396"/>
        <v>8416</v>
      </c>
      <c r="I8417" s="30" t="str">
        <f>IF(G8417='Check Register'!$E$1,H8417,"")</f>
        <v/>
      </c>
      <c r="J8417" s="16" t="str">
        <f t="shared" si="395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4"/>
        <v>Oct 19</v>
      </c>
      <c r="H8418" s="27">
        <f t="shared" si="396"/>
        <v>8417</v>
      </c>
      <c r="I8418" s="30" t="str">
        <f>IF(G8418='Check Register'!$E$1,H8418,"")</f>
        <v/>
      </c>
      <c r="J8418" s="16" t="str">
        <f t="shared" si="395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4"/>
        <v>Oct 19</v>
      </c>
      <c r="H8419" s="27">
        <f t="shared" si="396"/>
        <v>8418</v>
      </c>
      <c r="I8419" s="30" t="str">
        <f>IF(G8419='Check Register'!$E$1,H8419,"")</f>
        <v/>
      </c>
      <c r="J8419" s="16" t="str">
        <f t="shared" si="395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4"/>
        <v>Oct 19</v>
      </c>
      <c r="H8420" s="27">
        <f t="shared" si="396"/>
        <v>8419</v>
      </c>
      <c r="I8420" s="30" t="str">
        <f>IF(G8420='Check Register'!$E$1,H8420,"")</f>
        <v/>
      </c>
      <c r="J8420" s="16" t="str">
        <f t="shared" si="395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4"/>
        <v>Oct 19</v>
      </c>
      <c r="H8421" s="27">
        <f t="shared" si="396"/>
        <v>8420</v>
      </c>
      <c r="I8421" s="30" t="str">
        <f>IF(G8421='Check Register'!$E$1,H8421,"")</f>
        <v/>
      </c>
      <c r="J8421" s="16" t="str">
        <f t="shared" si="395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4"/>
        <v>Oct 19</v>
      </c>
      <c r="H8422" s="27">
        <f t="shared" si="396"/>
        <v>8421</v>
      </c>
      <c r="I8422" s="30" t="str">
        <f>IF(G8422='Check Register'!$E$1,H8422,"")</f>
        <v/>
      </c>
      <c r="J8422" s="16" t="str">
        <f t="shared" si="395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4"/>
        <v>Oct 19</v>
      </c>
      <c r="H8423" s="27">
        <f t="shared" si="396"/>
        <v>8422</v>
      </c>
      <c r="I8423" s="30" t="str">
        <f>IF(G8423='Check Register'!$E$1,H8423,"")</f>
        <v/>
      </c>
      <c r="J8423" s="16" t="str">
        <f t="shared" si="395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4"/>
        <v>Oct 19</v>
      </c>
      <c r="H8424" s="27">
        <f t="shared" si="396"/>
        <v>8423</v>
      </c>
      <c r="I8424" s="30" t="str">
        <f>IF(G8424='Check Register'!$E$1,H8424,"")</f>
        <v/>
      </c>
      <c r="J8424" s="16" t="str">
        <f t="shared" si="395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4"/>
        <v>Oct 19</v>
      </c>
      <c r="H8425" s="27">
        <f t="shared" si="396"/>
        <v>8424</v>
      </c>
      <c r="I8425" s="30" t="str">
        <f>IF(G8425='Check Register'!$E$1,H8425,"")</f>
        <v/>
      </c>
      <c r="J8425" s="16" t="str">
        <f t="shared" si="395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4"/>
        <v>Oct 19</v>
      </c>
      <c r="H8426" s="27">
        <f t="shared" si="396"/>
        <v>8425</v>
      </c>
      <c r="I8426" s="30" t="str">
        <f>IF(G8426='Check Register'!$E$1,H8426,"")</f>
        <v/>
      </c>
      <c r="J8426" s="16" t="str">
        <f t="shared" si="395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4"/>
        <v>Oct 19</v>
      </c>
      <c r="H8427" s="27">
        <f t="shared" si="396"/>
        <v>8426</v>
      </c>
      <c r="I8427" s="30" t="str">
        <f>IF(G8427='Check Register'!$E$1,H8427,"")</f>
        <v/>
      </c>
      <c r="J8427" s="16" t="str">
        <f t="shared" si="395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4"/>
        <v>Oct 19</v>
      </c>
      <c r="H8428" s="27">
        <f t="shared" si="396"/>
        <v>8427</v>
      </c>
      <c r="I8428" s="30" t="str">
        <f>IF(G8428='Check Register'!$E$1,H8428,"")</f>
        <v/>
      </c>
      <c r="J8428" s="16" t="str">
        <f t="shared" si="395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4"/>
        <v>Oct 19</v>
      </c>
      <c r="H8429" s="27">
        <f t="shared" si="396"/>
        <v>8428</v>
      </c>
      <c r="I8429" s="30" t="str">
        <f>IF(G8429='Check Register'!$E$1,H8429,"")</f>
        <v/>
      </c>
      <c r="J8429" s="16" t="str">
        <f t="shared" si="395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4"/>
        <v>Oct 19</v>
      </c>
      <c r="H8430" s="27">
        <f t="shared" si="396"/>
        <v>8429</v>
      </c>
      <c r="I8430" s="30" t="str">
        <f>IF(G8430='Check Register'!$E$1,H8430,"")</f>
        <v/>
      </c>
      <c r="J8430" s="16" t="str">
        <f t="shared" si="395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4"/>
        <v>Oct 19</v>
      </c>
      <c r="H8431" s="27">
        <f t="shared" si="396"/>
        <v>8430</v>
      </c>
      <c r="I8431" s="30" t="str">
        <f>IF(G8431='Check Register'!$E$1,H8431,"")</f>
        <v/>
      </c>
      <c r="J8431" s="16" t="str">
        <f t="shared" si="395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4"/>
        <v>Oct 19</v>
      </c>
      <c r="H8432" s="27">
        <f t="shared" si="396"/>
        <v>8431</v>
      </c>
      <c r="I8432" s="30" t="str">
        <f>IF(G8432='Check Register'!$E$1,H8432,"")</f>
        <v/>
      </c>
      <c r="J8432" s="16" t="str">
        <f t="shared" si="395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4"/>
        <v>Oct 19</v>
      </c>
      <c r="H8433" s="27">
        <f t="shared" si="396"/>
        <v>8432</v>
      </c>
      <c r="I8433" s="30" t="str">
        <f>IF(G8433='Check Register'!$E$1,H8433,"")</f>
        <v/>
      </c>
      <c r="J8433" s="16" t="str">
        <f t="shared" si="395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4"/>
        <v>Oct 19</v>
      </c>
      <c r="H8434" s="27">
        <f t="shared" si="396"/>
        <v>8433</v>
      </c>
      <c r="I8434" s="30" t="str">
        <f>IF(G8434='Check Register'!$E$1,H8434,"")</f>
        <v/>
      </c>
      <c r="J8434" s="16" t="str">
        <f t="shared" si="395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4"/>
        <v>Oct 19</v>
      </c>
      <c r="H8435" s="27">
        <f t="shared" si="396"/>
        <v>8434</v>
      </c>
      <c r="I8435" s="30" t="str">
        <f>IF(G8435='Check Register'!$E$1,H8435,"")</f>
        <v/>
      </c>
      <c r="J8435" s="16" t="str">
        <f t="shared" si="395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4"/>
        <v>Oct 19</v>
      </c>
      <c r="H8436" s="27">
        <f t="shared" si="396"/>
        <v>8435</v>
      </c>
      <c r="I8436" s="30" t="str">
        <f>IF(G8436='Check Register'!$E$1,H8436,"")</f>
        <v/>
      </c>
      <c r="J8436" s="16" t="str">
        <f t="shared" si="395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4"/>
        <v>Oct 19</v>
      </c>
      <c r="H8437" s="27">
        <f t="shared" si="396"/>
        <v>8436</v>
      </c>
      <c r="I8437" s="30" t="str">
        <f>IF(G8437='Check Register'!$E$1,H8437,"")</f>
        <v/>
      </c>
      <c r="J8437" s="16" t="str">
        <f t="shared" si="395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4"/>
        <v>Oct 19</v>
      </c>
      <c r="H8438" s="27">
        <f t="shared" si="396"/>
        <v>8437</v>
      </c>
      <c r="I8438" s="30" t="str">
        <f>IF(G8438='Check Register'!$E$1,H8438,"")</f>
        <v/>
      </c>
      <c r="J8438" s="16" t="str">
        <f t="shared" si="395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4"/>
        <v>Oct 19</v>
      </c>
      <c r="H8439" s="27">
        <f t="shared" si="396"/>
        <v>8438</v>
      </c>
      <c r="I8439" s="30" t="str">
        <f>IF(G8439='Check Register'!$E$1,H8439,"")</f>
        <v/>
      </c>
      <c r="J8439" s="16" t="str">
        <f t="shared" si="395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4"/>
        <v>Oct 19</v>
      </c>
      <c r="H8440" s="27">
        <f t="shared" si="396"/>
        <v>8439</v>
      </c>
      <c r="I8440" s="30" t="str">
        <f>IF(G8440='Check Register'!$E$1,H8440,"")</f>
        <v/>
      </c>
      <c r="J8440" s="16" t="str">
        <f t="shared" si="395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4"/>
        <v>Oct 19</v>
      </c>
      <c r="H8441" s="27">
        <f t="shared" si="396"/>
        <v>8440</v>
      </c>
      <c r="I8441" s="30" t="str">
        <f>IF(G8441='Check Register'!$E$1,H8441,"")</f>
        <v/>
      </c>
      <c r="J8441" s="16" t="str">
        <f t="shared" si="395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4"/>
        <v>Oct 19</v>
      </c>
      <c r="H8442" s="27">
        <f t="shared" si="396"/>
        <v>8441</v>
      </c>
      <c r="I8442" s="30" t="str">
        <f>IF(G8442='Check Register'!$E$1,H8442,"")</f>
        <v/>
      </c>
      <c r="J8442" s="16" t="str">
        <f t="shared" si="395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4"/>
        <v>Oct 19</v>
      </c>
      <c r="H8443" s="27">
        <f t="shared" si="396"/>
        <v>8442</v>
      </c>
      <c r="I8443" s="30" t="str">
        <f>IF(G8443='Check Register'!$E$1,H8443,"")</f>
        <v/>
      </c>
      <c r="J8443" s="16" t="str">
        <f t="shared" si="395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4"/>
        <v>Oct 19</v>
      </c>
      <c r="H8444" s="27">
        <f t="shared" si="396"/>
        <v>8443</v>
      </c>
      <c r="I8444" s="30" t="str">
        <f>IF(G8444='Check Register'!$E$1,H8444,"")</f>
        <v/>
      </c>
      <c r="J8444" s="16" t="str">
        <f t="shared" si="395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4"/>
        <v>Oct 19</v>
      </c>
      <c r="H8445" s="27">
        <f t="shared" si="396"/>
        <v>8444</v>
      </c>
      <c r="I8445" s="30" t="str">
        <f>IF(G8445='Check Register'!$E$1,H8445,"")</f>
        <v/>
      </c>
      <c r="J8445" s="16" t="str">
        <f t="shared" si="395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4"/>
        <v>Oct 19</v>
      </c>
      <c r="H8446" s="27">
        <f t="shared" si="396"/>
        <v>8445</v>
      </c>
      <c r="I8446" s="30" t="str">
        <f>IF(G8446='Check Register'!$E$1,H8446,"")</f>
        <v/>
      </c>
      <c r="J8446" s="16" t="str">
        <f t="shared" si="395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4"/>
        <v>Oct 19</v>
      </c>
      <c r="H8447" s="27">
        <f t="shared" si="396"/>
        <v>8446</v>
      </c>
      <c r="I8447" s="30" t="str">
        <f>IF(G8447='Check Register'!$E$1,H8447,"")</f>
        <v/>
      </c>
      <c r="J8447" s="16" t="str">
        <f t="shared" si="395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4"/>
        <v>Oct 19</v>
      </c>
      <c r="H8448" s="27">
        <f t="shared" si="396"/>
        <v>8447</v>
      </c>
      <c r="I8448" s="30" t="str">
        <f>IF(G8448='Check Register'!$E$1,H8448,"")</f>
        <v/>
      </c>
      <c r="J8448" s="16" t="str">
        <f t="shared" si="395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4"/>
        <v>Oct 19</v>
      </c>
      <c r="H8449" s="27">
        <f t="shared" si="396"/>
        <v>8448</v>
      </c>
      <c r="I8449" s="30" t="str">
        <f>IF(G8449='Check Register'!$E$1,H8449,"")</f>
        <v/>
      </c>
      <c r="J8449" s="16" t="str">
        <f t="shared" si="395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7">VLOOKUP(C8450,W:Y,3,TRUE)</f>
        <v>Oct 19</v>
      </c>
      <c r="H8450" s="27">
        <f t="shared" si="396"/>
        <v>8449</v>
      </c>
      <c r="I8450" s="30" t="str">
        <f>IF(G8450='Check Register'!$E$1,H8450,"")</f>
        <v/>
      </c>
      <c r="J8450" s="16" t="str">
        <f t="shared" ref="J8450:J8513" si="398">IFERROR(SMALL($I$2:$I$100000,H8450),"")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7"/>
        <v>Oct 19</v>
      </c>
      <c r="H8451" s="27">
        <f t="shared" si="396"/>
        <v>8450</v>
      </c>
      <c r="I8451" s="30" t="str">
        <f>IF(G8451='Check Register'!$E$1,H8451,"")</f>
        <v/>
      </c>
      <c r="J8451" s="16" t="str">
        <f t="shared" si="398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7"/>
        <v>Oct 19</v>
      </c>
      <c r="H8452" s="27">
        <f t="shared" si="396"/>
        <v>8451</v>
      </c>
      <c r="I8452" s="30" t="str">
        <f>IF(G8452='Check Register'!$E$1,H8452,"")</f>
        <v/>
      </c>
      <c r="J8452" s="16" t="str">
        <f t="shared" si="398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7"/>
        <v>Oct 19</v>
      </c>
      <c r="H8453" s="27">
        <f t="shared" ref="H8453:H8516" si="399">1+H8452</f>
        <v>8452</v>
      </c>
      <c r="I8453" s="30" t="str">
        <f>IF(G8453='Check Register'!$E$1,H8453,"")</f>
        <v/>
      </c>
      <c r="J8453" s="16" t="str">
        <f t="shared" si="398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7"/>
        <v>Oct 19</v>
      </c>
      <c r="H8454" s="27">
        <f t="shared" si="399"/>
        <v>8453</v>
      </c>
      <c r="I8454" s="30" t="str">
        <f>IF(G8454='Check Register'!$E$1,H8454,"")</f>
        <v/>
      </c>
      <c r="J8454" s="16" t="str">
        <f t="shared" si="398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7"/>
        <v>Oct 19</v>
      </c>
      <c r="H8455" s="27">
        <f t="shared" si="399"/>
        <v>8454</v>
      </c>
      <c r="I8455" s="30" t="str">
        <f>IF(G8455='Check Register'!$E$1,H8455,"")</f>
        <v/>
      </c>
      <c r="J8455" s="16" t="str">
        <f t="shared" si="398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7"/>
        <v>Oct 19</v>
      </c>
      <c r="H8456" s="27">
        <f t="shared" si="399"/>
        <v>8455</v>
      </c>
      <c r="I8456" s="30" t="str">
        <f>IF(G8456='Check Register'!$E$1,H8456,"")</f>
        <v/>
      </c>
      <c r="J8456" s="16" t="str">
        <f t="shared" si="398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7"/>
        <v>Oct 19</v>
      </c>
      <c r="H8457" s="27">
        <f t="shared" si="399"/>
        <v>8456</v>
      </c>
      <c r="I8457" s="30" t="str">
        <f>IF(G8457='Check Register'!$E$1,H8457,"")</f>
        <v/>
      </c>
      <c r="J8457" s="16" t="str">
        <f t="shared" si="398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7"/>
        <v>Oct 19</v>
      </c>
      <c r="H8458" s="27">
        <f t="shared" si="399"/>
        <v>8457</v>
      </c>
      <c r="I8458" s="30" t="str">
        <f>IF(G8458='Check Register'!$E$1,H8458,"")</f>
        <v/>
      </c>
      <c r="J8458" s="16" t="str">
        <f t="shared" si="398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7"/>
        <v>Oct 19</v>
      </c>
      <c r="H8459" s="27">
        <f t="shared" si="399"/>
        <v>8458</v>
      </c>
      <c r="I8459" s="30" t="str">
        <f>IF(G8459='Check Register'!$E$1,H8459,"")</f>
        <v/>
      </c>
      <c r="J8459" s="16" t="str">
        <f t="shared" si="398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7"/>
        <v>Oct 19</v>
      </c>
      <c r="H8460" s="27">
        <f t="shared" si="399"/>
        <v>8459</v>
      </c>
      <c r="I8460" s="30" t="str">
        <f>IF(G8460='Check Register'!$E$1,H8460,"")</f>
        <v/>
      </c>
      <c r="J8460" s="16" t="str">
        <f t="shared" si="398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7"/>
        <v>Oct 19</v>
      </c>
      <c r="H8461" s="27">
        <f t="shared" si="399"/>
        <v>8460</v>
      </c>
      <c r="I8461" s="30" t="str">
        <f>IF(G8461='Check Register'!$E$1,H8461,"")</f>
        <v/>
      </c>
      <c r="J8461" s="16" t="str">
        <f t="shared" si="398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7"/>
        <v>Oct 19</v>
      </c>
      <c r="H8462" s="27">
        <f t="shared" si="399"/>
        <v>8461</v>
      </c>
      <c r="I8462" s="30" t="str">
        <f>IF(G8462='Check Register'!$E$1,H8462,"")</f>
        <v/>
      </c>
      <c r="J8462" s="16" t="str">
        <f t="shared" si="398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7"/>
        <v>Oct 19</v>
      </c>
      <c r="H8463" s="27">
        <f t="shared" si="399"/>
        <v>8462</v>
      </c>
      <c r="I8463" s="30" t="str">
        <f>IF(G8463='Check Register'!$E$1,H8463,"")</f>
        <v/>
      </c>
      <c r="J8463" s="16" t="str">
        <f t="shared" si="398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7"/>
        <v>Oct 19</v>
      </c>
      <c r="H8464" s="27">
        <f t="shared" si="399"/>
        <v>8463</v>
      </c>
      <c r="I8464" s="30" t="str">
        <f>IF(G8464='Check Register'!$E$1,H8464,"")</f>
        <v/>
      </c>
      <c r="J8464" s="16" t="str">
        <f t="shared" si="398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7"/>
        <v>Oct 19</v>
      </c>
      <c r="H8465" s="27">
        <f t="shared" si="399"/>
        <v>8464</v>
      </c>
      <c r="I8465" s="30" t="str">
        <f>IF(G8465='Check Register'!$E$1,H8465,"")</f>
        <v/>
      </c>
      <c r="J8465" s="16" t="str">
        <f t="shared" si="398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7"/>
        <v>Oct 19</v>
      </c>
      <c r="H8466" s="27">
        <f t="shared" si="399"/>
        <v>8465</v>
      </c>
      <c r="I8466" s="30" t="str">
        <f>IF(G8466='Check Register'!$E$1,H8466,"")</f>
        <v/>
      </c>
      <c r="J8466" s="16" t="str">
        <f t="shared" si="398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7"/>
        <v>Oct 19</v>
      </c>
      <c r="H8467" s="27">
        <f t="shared" si="399"/>
        <v>8466</v>
      </c>
      <c r="I8467" s="30" t="str">
        <f>IF(G8467='Check Register'!$E$1,H8467,"")</f>
        <v/>
      </c>
      <c r="J8467" s="16" t="str">
        <f t="shared" si="398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7"/>
        <v>Oct 19</v>
      </c>
      <c r="H8468" s="27">
        <f t="shared" si="399"/>
        <v>8467</v>
      </c>
      <c r="I8468" s="30" t="str">
        <f>IF(G8468='Check Register'!$E$1,H8468,"")</f>
        <v/>
      </c>
      <c r="J8468" s="16" t="str">
        <f t="shared" si="398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7"/>
        <v>Oct 19</v>
      </c>
      <c r="H8469" s="27">
        <f t="shared" si="399"/>
        <v>8468</v>
      </c>
      <c r="I8469" s="30" t="str">
        <f>IF(G8469='Check Register'!$E$1,H8469,"")</f>
        <v/>
      </c>
      <c r="J8469" s="16" t="str">
        <f t="shared" si="398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7"/>
        <v>Oct 19</v>
      </c>
      <c r="H8470" s="27">
        <f t="shared" si="399"/>
        <v>8469</v>
      </c>
      <c r="I8470" s="30" t="str">
        <f>IF(G8470='Check Register'!$E$1,H8470,"")</f>
        <v/>
      </c>
      <c r="J8470" s="16" t="str">
        <f t="shared" si="398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7"/>
        <v>Oct 19</v>
      </c>
      <c r="H8471" s="27">
        <f t="shared" si="399"/>
        <v>8470</v>
      </c>
      <c r="I8471" s="30" t="str">
        <f>IF(G8471='Check Register'!$E$1,H8471,"")</f>
        <v/>
      </c>
      <c r="J8471" s="16" t="str">
        <f t="shared" si="398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7"/>
        <v>Oct 19</v>
      </c>
      <c r="H8472" s="27">
        <f t="shared" si="399"/>
        <v>8471</v>
      </c>
      <c r="I8472" s="30" t="str">
        <f>IF(G8472='Check Register'!$E$1,H8472,"")</f>
        <v/>
      </c>
      <c r="J8472" s="16" t="str">
        <f t="shared" si="398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7"/>
        <v>Oct 19</v>
      </c>
      <c r="H8473" s="27">
        <f t="shared" si="399"/>
        <v>8472</v>
      </c>
      <c r="I8473" s="30" t="str">
        <f>IF(G8473='Check Register'!$E$1,H8473,"")</f>
        <v/>
      </c>
      <c r="J8473" s="16" t="str">
        <f t="shared" si="398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7"/>
        <v>Oct 19</v>
      </c>
      <c r="H8474" s="27">
        <f t="shared" si="399"/>
        <v>8473</v>
      </c>
      <c r="I8474" s="30" t="str">
        <f>IF(G8474='Check Register'!$E$1,H8474,"")</f>
        <v/>
      </c>
      <c r="J8474" s="16" t="str">
        <f t="shared" si="398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7"/>
        <v>Oct 19</v>
      </c>
      <c r="H8475" s="27">
        <f t="shared" si="399"/>
        <v>8474</v>
      </c>
      <c r="I8475" s="30" t="str">
        <f>IF(G8475='Check Register'!$E$1,H8475,"")</f>
        <v/>
      </c>
      <c r="J8475" s="16" t="str">
        <f t="shared" si="398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7"/>
        <v>Oct 19</v>
      </c>
      <c r="H8476" s="27">
        <f t="shared" si="399"/>
        <v>8475</v>
      </c>
      <c r="I8476" s="30" t="str">
        <f>IF(G8476='Check Register'!$E$1,H8476,"")</f>
        <v/>
      </c>
      <c r="J8476" s="16" t="str">
        <f t="shared" si="398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7"/>
        <v>Oct 19</v>
      </c>
      <c r="H8477" s="27">
        <f t="shared" si="399"/>
        <v>8476</v>
      </c>
      <c r="I8477" s="30" t="str">
        <f>IF(G8477='Check Register'!$E$1,H8477,"")</f>
        <v/>
      </c>
      <c r="J8477" s="16" t="str">
        <f t="shared" si="398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7"/>
        <v>Oct 19</v>
      </c>
      <c r="H8478" s="27">
        <f t="shared" si="399"/>
        <v>8477</v>
      </c>
      <c r="I8478" s="30" t="str">
        <f>IF(G8478='Check Register'!$E$1,H8478,"")</f>
        <v/>
      </c>
      <c r="J8478" s="16" t="str">
        <f t="shared" si="398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7"/>
        <v>Oct 19</v>
      </c>
      <c r="H8479" s="27">
        <f t="shared" si="399"/>
        <v>8478</v>
      </c>
      <c r="I8479" s="30" t="str">
        <f>IF(G8479='Check Register'!$E$1,H8479,"")</f>
        <v/>
      </c>
      <c r="J8479" s="16" t="str">
        <f t="shared" si="398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7"/>
        <v>Oct 19</v>
      </c>
      <c r="H8480" s="27">
        <f t="shared" si="399"/>
        <v>8479</v>
      </c>
      <c r="I8480" s="30" t="str">
        <f>IF(G8480='Check Register'!$E$1,H8480,"")</f>
        <v/>
      </c>
      <c r="J8480" s="16" t="str">
        <f t="shared" si="398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7"/>
        <v>Oct 19</v>
      </c>
      <c r="H8481" s="27">
        <f t="shared" si="399"/>
        <v>8480</v>
      </c>
      <c r="I8481" s="30" t="str">
        <f>IF(G8481='Check Register'!$E$1,H8481,"")</f>
        <v/>
      </c>
      <c r="J8481" s="16" t="str">
        <f t="shared" si="398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7"/>
        <v>Oct 19</v>
      </c>
      <c r="H8482" s="27">
        <f t="shared" si="399"/>
        <v>8481</v>
      </c>
      <c r="I8482" s="30" t="str">
        <f>IF(G8482='Check Register'!$E$1,H8482,"")</f>
        <v/>
      </c>
      <c r="J8482" s="16" t="str">
        <f t="shared" si="398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7"/>
        <v>Oct 19</v>
      </c>
      <c r="H8483" s="27">
        <f t="shared" si="399"/>
        <v>8482</v>
      </c>
      <c r="I8483" s="30" t="str">
        <f>IF(G8483='Check Register'!$E$1,H8483,"")</f>
        <v/>
      </c>
      <c r="J8483" s="16" t="str">
        <f t="shared" si="398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7"/>
        <v>Oct 19</v>
      </c>
      <c r="H8484" s="27">
        <f t="shared" si="399"/>
        <v>8483</v>
      </c>
      <c r="I8484" s="30" t="str">
        <f>IF(G8484='Check Register'!$E$1,H8484,"")</f>
        <v/>
      </c>
      <c r="J8484" s="16" t="str">
        <f t="shared" si="398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7"/>
        <v>Oct 19</v>
      </c>
      <c r="H8485" s="27">
        <f t="shared" si="399"/>
        <v>8484</v>
      </c>
      <c r="I8485" s="30" t="str">
        <f>IF(G8485='Check Register'!$E$1,H8485,"")</f>
        <v/>
      </c>
      <c r="J8485" s="16" t="str">
        <f t="shared" si="398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7"/>
        <v>Oct 19</v>
      </c>
      <c r="H8486" s="27">
        <f t="shared" si="399"/>
        <v>8485</v>
      </c>
      <c r="I8486" s="30" t="str">
        <f>IF(G8486='Check Register'!$E$1,H8486,"")</f>
        <v/>
      </c>
      <c r="J8486" s="16" t="str">
        <f t="shared" si="398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7"/>
        <v>Oct 19</v>
      </c>
      <c r="H8487" s="27">
        <f t="shared" si="399"/>
        <v>8486</v>
      </c>
      <c r="I8487" s="30" t="str">
        <f>IF(G8487='Check Register'!$E$1,H8487,"")</f>
        <v/>
      </c>
      <c r="J8487" s="16" t="str">
        <f t="shared" si="398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7"/>
        <v>Oct 19</v>
      </c>
      <c r="H8488" s="27">
        <f t="shared" si="399"/>
        <v>8487</v>
      </c>
      <c r="I8488" s="30" t="str">
        <f>IF(G8488='Check Register'!$E$1,H8488,"")</f>
        <v/>
      </c>
      <c r="J8488" s="16" t="str">
        <f t="shared" si="398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7"/>
        <v>Oct 19</v>
      </c>
      <c r="H8489" s="27">
        <f t="shared" si="399"/>
        <v>8488</v>
      </c>
      <c r="I8489" s="30" t="str">
        <f>IF(G8489='Check Register'!$E$1,H8489,"")</f>
        <v/>
      </c>
      <c r="J8489" s="16" t="str">
        <f t="shared" si="398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7"/>
        <v>Oct 19</v>
      </c>
      <c r="H8490" s="27">
        <f t="shared" si="399"/>
        <v>8489</v>
      </c>
      <c r="I8490" s="30" t="str">
        <f>IF(G8490='Check Register'!$E$1,H8490,"")</f>
        <v/>
      </c>
      <c r="J8490" s="16" t="str">
        <f t="shared" si="398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7"/>
        <v>Oct 19</v>
      </c>
      <c r="H8491" s="27">
        <f t="shared" si="399"/>
        <v>8490</v>
      </c>
      <c r="I8491" s="30" t="str">
        <f>IF(G8491='Check Register'!$E$1,H8491,"")</f>
        <v/>
      </c>
      <c r="J8491" s="16" t="str">
        <f t="shared" si="398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7"/>
        <v>Oct 19</v>
      </c>
      <c r="H8492" s="27">
        <f t="shared" si="399"/>
        <v>8491</v>
      </c>
      <c r="I8492" s="30" t="str">
        <f>IF(G8492='Check Register'!$E$1,H8492,"")</f>
        <v/>
      </c>
      <c r="J8492" s="16" t="str">
        <f t="shared" si="398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7"/>
        <v>Oct 19</v>
      </c>
      <c r="H8493" s="27">
        <f t="shared" si="399"/>
        <v>8492</v>
      </c>
      <c r="I8493" s="30" t="str">
        <f>IF(G8493='Check Register'!$E$1,H8493,"")</f>
        <v/>
      </c>
      <c r="J8493" s="16" t="str">
        <f t="shared" si="398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7"/>
        <v>Oct 19</v>
      </c>
      <c r="H8494" s="27">
        <f t="shared" si="399"/>
        <v>8493</v>
      </c>
      <c r="I8494" s="30" t="str">
        <f>IF(G8494='Check Register'!$E$1,H8494,"")</f>
        <v/>
      </c>
      <c r="J8494" s="16" t="str">
        <f t="shared" si="398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7"/>
        <v>Oct 19</v>
      </c>
      <c r="H8495" s="27">
        <f t="shared" si="399"/>
        <v>8494</v>
      </c>
      <c r="I8495" s="30" t="str">
        <f>IF(G8495='Check Register'!$E$1,H8495,"")</f>
        <v/>
      </c>
      <c r="J8495" s="16" t="str">
        <f t="shared" si="398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7"/>
        <v>Oct 19</v>
      </c>
      <c r="H8496" s="27">
        <f t="shared" si="399"/>
        <v>8495</v>
      </c>
      <c r="I8496" s="30" t="str">
        <f>IF(G8496='Check Register'!$E$1,H8496,"")</f>
        <v/>
      </c>
      <c r="J8496" s="16" t="str">
        <f t="shared" si="398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7"/>
        <v>Oct 19</v>
      </c>
      <c r="H8497" s="27">
        <f t="shared" si="399"/>
        <v>8496</v>
      </c>
      <c r="I8497" s="30" t="str">
        <f>IF(G8497='Check Register'!$E$1,H8497,"")</f>
        <v/>
      </c>
      <c r="J8497" s="16" t="str">
        <f t="shared" si="398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7"/>
        <v>Oct 19</v>
      </c>
      <c r="H8498" s="27">
        <f t="shared" si="399"/>
        <v>8497</v>
      </c>
      <c r="I8498" s="30" t="str">
        <f>IF(G8498='Check Register'!$E$1,H8498,"")</f>
        <v/>
      </c>
      <c r="J8498" s="16" t="str">
        <f t="shared" si="398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7"/>
        <v>Oct 19</v>
      </c>
      <c r="H8499" s="27">
        <f t="shared" si="399"/>
        <v>8498</v>
      </c>
      <c r="I8499" s="30" t="str">
        <f>IF(G8499='Check Register'!$E$1,H8499,"")</f>
        <v/>
      </c>
      <c r="J8499" s="16" t="str">
        <f t="shared" si="398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7"/>
        <v>Oct 19</v>
      </c>
      <c r="H8500" s="27">
        <f t="shared" si="399"/>
        <v>8499</v>
      </c>
      <c r="I8500" s="30" t="str">
        <f>IF(G8500='Check Register'!$E$1,H8500,"")</f>
        <v/>
      </c>
      <c r="J8500" s="16" t="str">
        <f t="shared" si="398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7"/>
        <v>Oct 19</v>
      </c>
      <c r="H8501" s="27">
        <f t="shared" si="399"/>
        <v>8500</v>
      </c>
      <c r="I8501" s="30" t="str">
        <f>IF(G8501='Check Register'!$E$1,H8501,"")</f>
        <v/>
      </c>
      <c r="J8501" s="16" t="str">
        <f t="shared" si="398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7"/>
        <v>Oct 19</v>
      </c>
      <c r="H8502" s="27">
        <f t="shared" si="399"/>
        <v>8501</v>
      </c>
      <c r="I8502" s="30" t="str">
        <f>IF(G8502='Check Register'!$E$1,H8502,"")</f>
        <v/>
      </c>
      <c r="J8502" s="16" t="str">
        <f t="shared" si="398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7"/>
        <v>Oct 19</v>
      </c>
      <c r="H8503" s="27">
        <f t="shared" si="399"/>
        <v>8502</v>
      </c>
      <c r="I8503" s="30" t="str">
        <f>IF(G8503='Check Register'!$E$1,H8503,"")</f>
        <v/>
      </c>
      <c r="J8503" s="16" t="str">
        <f t="shared" si="398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7"/>
        <v>Oct 19</v>
      </c>
      <c r="H8504" s="27">
        <f t="shared" si="399"/>
        <v>8503</v>
      </c>
      <c r="I8504" s="30" t="str">
        <f>IF(G8504='Check Register'!$E$1,H8504,"")</f>
        <v/>
      </c>
      <c r="J8504" s="16" t="str">
        <f t="shared" si="398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7"/>
        <v>Oct 19</v>
      </c>
      <c r="H8505" s="27">
        <f t="shared" si="399"/>
        <v>8504</v>
      </c>
      <c r="I8505" s="30" t="str">
        <f>IF(G8505='Check Register'!$E$1,H8505,"")</f>
        <v/>
      </c>
      <c r="J8505" s="16" t="str">
        <f t="shared" si="398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7"/>
        <v>Oct 19</v>
      </c>
      <c r="H8506" s="27">
        <f t="shared" si="399"/>
        <v>8505</v>
      </c>
      <c r="I8506" s="30" t="str">
        <f>IF(G8506='Check Register'!$E$1,H8506,"")</f>
        <v/>
      </c>
      <c r="J8506" s="16" t="str">
        <f t="shared" si="398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7"/>
        <v>Oct 19</v>
      </c>
      <c r="H8507" s="27">
        <f t="shared" si="399"/>
        <v>8506</v>
      </c>
      <c r="I8507" s="30" t="str">
        <f>IF(G8507='Check Register'!$E$1,H8507,"")</f>
        <v/>
      </c>
      <c r="J8507" s="16" t="str">
        <f t="shared" si="398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7"/>
        <v>Oct 19</v>
      </c>
      <c r="H8508" s="27">
        <f t="shared" si="399"/>
        <v>8507</v>
      </c>
      <c r="I8508" s="30" t="str">
        <f>IF(G8508='Check Register'!$E$1,H8508,"")</f>
        <v/>
      </c>
      <c r="J8508" s="16" t="str">
        <f t="shared" si="398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7"/>
        <v>Oct 19</v>
      </c>
      <c r="H8509" s="27">
        <f t="shared" si="399"/>
        <v>8508</v>
      </c>
      <c r="I8509" s="30" t="str">
        <f>IF(G8509='Check Register'!$E$1,H8509,"")</f>
        <v/>
      </c>
      <c r="J8509" s="16" t="str">
        <f t="shared" si="398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7"/>
        <v>Oct 19</v>
      </c>
      <c r="H8510" s="27">
        <f t="shared" si="399"/>
        <v>8509</v>
      </c>
      <c r="I8510" s="30" t="str">
        <f>IF(G8510='Check Register'!$E$1,H8510,"")</f>
        <v/>
      </c>
      <c r="J8510" s="16" t="str">
        <f t="shared" si="398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7"/>
        <v>Oct 19</v>
      </c>
      <c r="H8511" s="27">
        <f t="shared" si="399"/>
        <v>8510</v>
      </c>
      <c r="I8511" s="30" t="str">
        <f>IF(G8511='Check Register'!$E$1,H8511,"")</f>
        <v/>
      </c>
      <c r="J8511" s="16" t="str">
        <f t="shared" si="398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7"/>
        <v>Oct 19</v>
      </c>
      <c r="H8512" s="27">
        <f t="shared" si="399"/>
        <v>8511</v>
      </c>
      <c r="I8512" s="30" t="str">
        <f>IF(G8512='Check Register'!$E$1,H8512,"")</f>
        <v/>
      </c>
      <c r="J8512" s="16" t="str">
        <f t="shared" si="398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7"/>
        <v>Oct 19</v>
      </c>
      <c r="H8513" s="27">
        <f t="shared" si="399"/>
        <v>8512</v>
      </c>
      <c r="I8513" s="30" t="str">
        <f>IF(G8513='Check Register'!$E$1,H8513,"")</f>
        <v/>
      </c>
      <c r="J8513" s="16" t="str">
        <f t="shared" si="398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400">VLOOKUP(C8514,W:Y,3,TRUE)</f>
        <v>Oct 19</v>
      </c>
      <c r="H8514" s="27">
        <f t="shared" si="399"/>
        <v>8513</v>
      </c>
      <c r="I8514" s="30" t="str">
        <f>IF(G8514='Check Register'!$E$1,H8514,"")</f>
        <v/>
      </c>
      <c r="J8514" s="16" t="str">
        <f t="shared" ref="J8514:J8577" si="401">IFERROR(SMALL($I$2:$I$100000,H8514),"")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400"/>
        <v>Oct 19</v>
      </c>
      <c r="H8515" s="27">
        <f t="shared" si="399"/>
        <v>8514</v>
      </c>
      <c r="I8515" s="30" t="str">
        <f>IF(G8515='Check Register'!$E$1,H8515,"")</f>
        <v/>
      </c>
      <c r="J8515" s="16" t="str">
        <f t="shared" si="401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400"/>
        <v>Oct 19</v>
      </c>
      <c r="H8516" s="27">
        <f t="shared" si="399"/>
        <v>8515</v>
      </c>
      <c r="I8516" s="30" t="str">
        <f>IF(G8516='Check Register'!$E$1,H8516,"")</f>
        <v/>
      </c>
      <c r="J8516" s="16" t="str">
        <f t="shared" si="401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400"/>
        <v>Oct 19</v>
      </c>
      <c r="H8517" s="27">
        <f t="shared" ref="H8517:H8580" si="402">1+H8516</f>
        <v>8516</v>
      </c>
      <c r="I8517" s="30" t="str">
        <f>IF(G8517='Check Register'!$E$1,H8517,"")</f>
        <v/>
      </c>
      <c r="J8517" s="16" t="str">
        <f t="shared" si="401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400"/>
        <v>Oct 19</v>
      </c>
      <c r="H8518" s="27">
        <f t="shared" si="402"/>
        <v>8517</v>
      </c>
      <c r="I8518" s="30" t="str">
        <f>IF(G8518='Check Register'!$E$1,H8518,"")</f>
        <v/>
      </c>
      <c r="J8518" s="16" t="str">
        <f t="shared" si="401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400"/>
        <v>Oct 19</v>
      </c>
      <c r="H8519" s="27">
        <f t="shared" si="402"/>
        <v>8518</v>
      </c>
      <c r="I8519" s="30" t="str">
        <f>IF(G8519='Check Register'!$E$1,H8519,"")</f>
        <v/>
      </c>
      <c r="J8519" s="16" t="str">
        <f t="shared" si="401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400"/>
        <v>Oct 19</v>
      </c>
      <c r="H8520" s="27">
        <f t="shared" si="402"/>
        <v>8519</v>
      </c>
      <c r="I8520" s="30" t="str">
        <f>IF(G8520='Check Register'!$E$1,H8520,"")</f>
        <v/>
      </c>
      <c r="J8520" s="16" t="str">
        <f t="shared" si="401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400"/>
        <v>Oct 19</v>
      </c>
      <c r="H8521" s="27">
        <f t="shared" si="402"/>
        <v>8520</v>
      </c>
      <c r="I8521" s="30" t="str">
        <f>IF(G8521='Check Register'!$E$1,H8521,"")</f>
        <v/>
      </c>
      <c r="J8521" s="16" t="str">
        <f t="shared" si="401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400"/>
        <v>Oct 19</v>
      </c>
      <c r="H8522" s="27">
        <f t="shared" si="402"/>
        <v>8521</v>
      </c>
      <c r="I8522" s="30" t="str">
        <f>IF(G8522='Check Register'!$E$1,H8522,"")</f>
        <v/>
      </c>
      <c r="J8522" s="16" t="str">
        <f t="shared" si="401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400"/>
        <v>Oct 19</v>
      </c>
      <c r="H8523" s="27">
        <f t="shared" si="402"/>
        <v>8522</v>
      </c>
      <c r="I8523" s="30" t="str">
        <f>IF(G8523='Check Register'!$E$1,H8523,"")</f>
        <v/>
      </c>
      <c r="J8523" s="16" t="str">
        <f t="shared" si="401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400"/>
        <v>Oct 19</v>
      </c>
      <c r="H8524" s="27">
        <f t="shared" si="402"/>
        <v>8523</v>
      </c>
      <c r="I8524" s="30" t="str">
        <f>IF(G8524='Check Register'!$E$1,H8524,"")</f>
        <v/>
      </c>
      <c r="J8524" s="16" t="str">
        <f t="shared" si="401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400"/>
        <v>Oct 19</v>
      </c>
      <c r="H8525" s="27">
        <f t="shared" si="402"/>
        <v>8524</v>
      </c>
      <c r="I8525" s="30" t="str">
        <f>IF(G8525='Check Register'!$E$1,H8525,"")</f>
        <v/>
      </c>
      <c r="J8525" s="16" t="str">
        <f t="shared" si="401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400"/>
        <v>Oct 19</v>
      </c>
      <c r="H8526" s="27">
        <f t="shared" si="402"/>
        <v>8525</v>
      </c>
      <c r="I8526" s="30" t="str">
        <f>IF(G8526='Check Register'!$E$1,H8526,"")</f>
        <v/>
      </c>
      <c r="J8526" s="16" t="str">
        <f t="shared" si="401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400"/>
        <v>Oct 19</v>
      </c>
      <c r="H8527" s="27">
        <f t="shared" si="402"/>
        <v>8526</v>
      </c>
      <c r="I8527" s="30" t="str">
        <f>IF(G8527='Check Register'!$E$1,H8527,"")</f>
        <v/>
      </c>
      <c r="J8527" s="16" t="str">
        <f t="shared" si="401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400"/>
        <v>Oct 19</v>
      </c>
      <c r="H8528" s="27">
        <f t="shared" si="402"/>
        <v>8527</v>
      </c>
      <c r="I8528" s="30" t="str">
        <f>IF(G8528='Check Register'!$E$1,H8528,"")</f>
        <v/>
      </c>
      <c r="J8528" s="16" t="str">
        <f t="shared" si="401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400"/>
        <v>Oct 19</v>
      </c>
      <c r="H8529" s="27">
        <f t="shared" si="402"/>
        <v>8528</v>
      </c>
      <c r="I8529" s="30" t="str">
        <f>IF(G8529='Check Register'!$E$1,H8529,"")</f>
        <v/>
      </c>
      <c r="J8529" s="16" t="str">
        <f t="shared" si="401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400"/>
        <v>Oct 19</v>
      </c>
      <c r="H8530" s="27">
        <f t="shared" si="402"/>
        <v>8529</v>
      </c>
      <c r="I8530" s="30" t="str">
        <f>IF(G8530='Check Register'!$E$1,H8530,"")</f>
        <v/>
      </c>
      <c r="J8530" s="16" t="str">
        <f t="shared" si="401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400"/>
        <v>Oct 19</v>
      </c>
      <c r="H8531" s="27">
        <f t="shared" si="402"/>
        <v>8530</v>
      </c>
      <c r="I8531" s="30" t="str">
        <f>IF(G8531='Check Register'!$E$1,H8531,"")</f>
        <v/>
      </c>
      <c r="J8531" s="16" t="str">
        <f t="shared" si="401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400"/>
        <v>Oct 19</v>
      </c>
      <c r="H8532" s="27">
        <f t="shared" si="402"/>
        <v>8531</v>
      </c>
      <c r="I8532" s="30" t="str">
        <f>IF(G8532='Check Register'!$E$1,H8532,"")</f>
        <v/>
      </c>
      <c r="J8532" s="16" t="str">
        <f t="shared" si="401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400"/>
        <v>Oct 19</v>
      </c>
      <c r="H8533" s="27">
        <f t="shared" si="402"/>
        <v>8532</v>
      </c>
      <c r="I8533" s="30" t="str">
        <f>IF(G8533='Check Register'!$E$1,H8533,"")</f>
        <v/>
      </c>
      <c r="J8533" s="16" t="str">
        <f t="shared" si="401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400"/>
        <v>Oct 19</v>
      </c>
      <c r="H8534" s="27">
        <f t="shared" si="402"/>
        <v>8533</v>
      </c>
      <c r="I8534" s="30" t="str">
        <f>IF(G8534='Check Register'!$E$1,H8534,"")</f>
        <v/>
      </c>
      <c r="J8534" s="16" t="str">
        <f t="shared" si="401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400"/>
        <v>Oct 19</v>
      </c>
      <c r="H8535" s="27">
        <f t="shared" si="402"/>
        <v>8534</v>
      </c>
      <c r="I8535" s="30" t="str">
        <f>IF(G8535='Check Register'!$E$1,H8535,"")</f>
        <v/>
      </c>
      <c r="J8535" s="16" t="str">
        <f t="shared" si="401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400"/>
        <v>Oct 19</v>
      </c>
      <c r="H8536" s="27">
        <f t="shared" si="402"/>
        <v>8535</v>
      </c>
      <c r="I8536" s="30" t="str">
        <f>IF(G8536='Check Register'!$E$1,H8536,"")</f>
        <v/>
      </c>
      <c r="J8536" s="16" t="str">
        <f t="shared" si="401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400"/>
        <v>Oct 19</v>
      </c>
      <c r="H8537" s="27">
        <f t="shared" si="402"/>
        <v>8536</v>
      </c>
      <c r="I8537" s="30" t="str">
        <f>IF(G8537='Check Register'!$E$1,H8537,"")</f>
        <v/>
      </c>
      <c r="J8537" s="16" t="str">
        <f t="shared" si="401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400"/>
        <v>Oct 19</v>
      </c>
      <c r="H8538" s="27">
        <f t="shared" si="402"/>
        <v>8537</v>
      </c>
      <c r="I8538" s="30" t="str">
        <f>IF(G8538='Check Register'!$E$1,H8538,"")</f>
        <v/>
      </c>
      <c r="J8538" s="16" t="str">
        <f t="shared" si="401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400"/>
        <v>Oct 19</v>
      </c>
      <c r="H8539" s="27">
        <f t="shared" si="402"/>
        <v>8538</v>
      </c>
      <c r="I8539" s="30" t="str">
        <f>IF(G8539='Check Register'!$E$1,H8539,"")</f>
        <v/>
      </c>
      <c r="J8539" s="16" t="str">
        <f t="shared" si="401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400"/>
        <v>Oct 19</v>
      </c>
      <c r="H8540" s="27">
        <f t="shared" si="402"/>
        <v>8539</v>
      </c>
      <c r="I8540" s="30" t="str">
        <f>IF(G8540='Check Register'!$E$1,H8540,"")</f>
        <v/>
      </c>
      <c r="J8540" s="16" t="str">
        <f t="shared" si="401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400"/>
        <v>Oct 19</v>
      </c>
      <c r="H8541" s="27">
        <f t="shared" si="402"/>
        <v>8540</v>
      </c>
      <c r="I8541" s="30" t="str">
        <f>IF(G8541='Check Register'!$E$1,H8541,"")</f>
        <v/>
      </c>
      <c r="J8541" s="16" t="str">
        <f t="shared" si="401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400"/>
        <v>Oct 19</v>
      </c>
      <c r="H8542" s="27">
        <f t="shared" si="402"/>
        <v>8541</v>
      </c>
      <c r="I8542" s="30" t="str">
        <f>IF(G8542='Check Register'!$E$1,H8542,"")</f>
        <v/>
      </c>
      <c r="J8542" s="16" t="str">
        <f t="shared" si="401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400"/>
        <v>Oct 19</v>
      </c>
      <c r="H8543" s="27">
        <f t="shared" si="402"/>
        <v>8542</v>
      </c>
      <c r="I8543" s="30" t="str">
        <f>IF(G8543='Check Register'!$E$1,H8543,"")</f>
        <v/>
      </c>
      <c r="J8543" s="16" t="str">
        <f t="shared" si="401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400"/>
        <v>Oct 19</v>
      </c>
      <c r="H8544" s="27">
        <f t="shared" si="402"/>
        <v>8543</v>
      </c>
      <c r="I8544" s="30" t="str">
        <f>IF(G8544='Check Register'!$E$1,H8544,"")</f>
        <v/>
      </c>
      <c r="J8544" s="16" t="str">
        <f t="shared" si="401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400"/>
        <v>Oct 19</v>
      </c>
      <c r="H8545" s="27">
        <f t="shared" si="402"/>
        <v>8544</v>
      </c>
      <c r="I8545" s="30" t="str">
        <f>IF(G8545='Check Register'!$E$1,H8545,"")</f>
        <v/>
      </c>
      <c r="J8545" s="16" t="str">
        <f t="shared" si="401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400"/>
        <v>Oct 19</v>
      </c>
      <c r="H8546" s="27">
        <f t="shared" si="402"/>
        <v>8545</v>
      </c>
      <c r="I8546" s="30" t="str">
        <f>IF(G8546='Check Register'!$E$1,H8546,"")</f>
        <v/>
      </c>
      <c r="J8546" s="16" t="str">
        <f t="shared" si="401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400"/>
        <v>Oct 19</v>
      </c>
      <c r="H8547" s="27">
        <f t="shared" si="402"/>
        <v>8546</v>
      </c>
      <c r="I8547" s="30" t="str">
        <f>IF(G8547='Check Register'!$E$1,H8547,"")</f>
        <v/>
      </c>
      <c r="J8547" s="16" t="str">
        <f t="shared" si="401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400"/>
        <v>Oct 19</v>
      </c>
      <c r="H8548" s="27">
        <f t="shared" si="402"/>
        <v>8547</v>
      </c>
      <c r="I8548" s="30" t="str">
        <f>IF(G8548='Check Register'!$E$1,H8548,"")</f>
        <v/>
      </c>
      <c r="J8548" s="16" t="str">
        <f t="shared" si="401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400"/>
        <v>Oct 19</v>
      </c>
      <c r="H8549" s="27">
        <f t="shared" si="402"/>
        <v>8548</v>
      </c>
      <c r="I8549" s="30" t="str">
        <f>IF(G8549='Check Register'!$E$1,H8549,"")</f>
        <v/>
      </c>
      <c r="J8549" s="16" t="str">
        <f t="shared" si="401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400"/>
        <v>Oct 19</v>
      </c>
      <c r="H8550" s="27">
        <f t="shared" si="402"/>
        <v>8549</v>
      </c>
      <c r="I8550" s="30" t="str">
        <f>IF(G8550='Check Register'!$E$1,H8550,"")</f>
        <v/>
      </c>
      <c r="J8550" s="16" t="str">
        <f t="shared" si="401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400"/>
        <v>Oct 19</v>
      </c>
      <c r="H8551" s="27">
        <f t="shared" si="402"/>
        <v>8550</v>
      </c>
      <c r="I8551" s="30" t="str">
        <f>IF(G8551='Check Register'!$E$1,H8551,"")</f>
        <v/>
      </c>
      <c r="J8551" s="16" t="str">
        <f t="shared" si="401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400"/>
        <v>Oct 19</v>
      </c>
      <c r="H8552" s="27">
        <f t="shared" si="402"/>
        <v>8551</v>
      </c>
      <c r="I8552" s="30" t="str">
        <f>IF(G8552='Check Register'!$E$1,H8552,"")</f>
        <v/>
      </c>
      <c r="J8552" s="16" t="str">
        <f t="shared" si="401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400"/>
        <v>Oct 19</v>
      </c>
      <c r="H8553" s="27">
        <f t="shared" si="402"/>
        <v>8552</v>
      </c>
      <c r="I8553" s="30" t="str">
        <f>IF(G8553='Check Register'!$E$1,H8553,"")</f>
        <v/>
      </c>
      <c r="J8553" s="16" t="str">
        <f t="shared" si="401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400"/>
        <v>Oct 19</v>
      </c>
      <c r="H8554" s="27">
        <f t="shared" si="402"/>
        <v>8553</v>
      </c>
      <c r="I8554" s="30" t="str">
        <f>IF(G8554='Check Register'!$E$1,H8554,"")</f>
        <v/>
      </c>
      <c r="J8554" s="16" t="str">
        <f t="shared" si="401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400"/>
        <v>Oct 19</v>
      </c>
      <c r="H8555" s="27">
        <f t="shared" si="402"/>
        <v>8554</v>
      </c>
      <c r="I8555" s="30" t="str">
        <f>IF(G8555='Check Register'!$E$1,H8555,"")</f>
        <v/>
      </c>
      <c r="J8555" s="16" t="str">
        <f t="shared" si="401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400"/>
        <v>Oct 19</v>
      </c>
      <c r="H8556" s="27">
        <f t="shared" si="402"/>
        <v>8555</v>
      </c>
      <c r="I8556" s="30" t="str">
        <f>IF(G8556='Check Register'!$E$1,H8556,"")</f>
        <v/>
      </c>
      <c r="J8556" s="16" t="str">
        <f t="shared" si="401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400"/>
        <v>Oct 19</v>
      </c>
      <c r="H8557" s="27">
        <f t="shared" si="402"/>
        <v>8556</v>
      </c>
      <c r="I8557" s="30" t="str">
        <f>IF(G8557='Check Register'!$E$1,H8557,"")</f>
        <v/>
      </c>
      <c r="J8557" s="16" t="str">
        <f t="shared" si="401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400"/>
        <v>Oct 19</v>
      </c>
      <c r="H8558" s="27">
        <f t="shared" si="402"/>
        <v>8557</v>
      </c>
      <c r="I8558" s="30" t="str">
        <f>IF(G8558='Check Register'!$E$1,H8558,"")</f>
        <v/>
      </c>
      <c r="J8558" s="16" t="str">
        <f t="shared" si="401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400"/>
        <v>Oct 19</v>
      </c>
      <c r="H8559" s="27">
        <f t="shared" si="402"/>
        <v>8558</v>
      </c>
      <c r="I8559" s="30" t="str">
        <f>IF(G8559='Check Register'!$E$1,H8559,"")</f>
        <v/>
      </c>
      <c r="J8559" s="16" t="str">
        <f t="shared" si="401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400"/>
        <v>Oct 19</v>
      </c>
      <c r="H8560" s="27">
        <f t="shared" si="402"/>
        <v>8559</v>
      </c>
      <c r="I8560" s="30" t="str">
        <f>IF(G8560='Check Register'!$E$1,H8560,"")</f>
        <v/>
      </c>
      <c r="J8560" s="16" t="str">
        <f t="shared" si="401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400"/>
        <v>Oct 19</v>
      </c>
      <c r="H8561" s="27">
        <f t="shared" si="402"/>
        <v>8560</v>
      </c>
      <c r="I8561" s="30" t="str">
        <f>IF(G8561='Check Register'!$E$1,H8561,"")</f>
        <v/>
      </c>
      <c r="J8561" s="16" t="str">
        <f t="shared" si="401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400"/>
        <v>Oct 19</v>
      </c>
      <c r="H8562" s="27">
        <f t="shared" si="402"/>
        <v>8561</v>
      </c>
      <c r="I8562" s="30" t="str">
        <f>IF(G8562='Check Register'!$E$1,H8562,"")</f>
        <v/>
      </c>
      <c r="J8562" s="16" t="str">
        <f t="shared" si="401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400"/>
        <v>Oct 19</v>
      </c>
      <c r="H8563" s="27">
        <f t="shared" si="402"/>
        <v>8562</v>
      </c>
      <c r="I8563" s="30" t="str">
        <f>IF(G8563='Check Register'!$E$1,H8563,"")</f>
        <v/>
      </c>
      <c r="J8563" s="16" t="str">
        <f t="shared" si="401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400"/>
        <v>Oct 19</v>
      </c>
      <c r="H8564" s="27">
        <f t="shared" si="402"/>
        <v>8563</v>
      </c>
      <c r="I8564" s="30" t="str">
        <f>IF(G8564='Check Register'!$E$1,H8564,"")</f>
        <v/>
      </c>
      <c r="J8564" s="16" t="str">
        <f t="shared" si="401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400"/>
        <v>Oct 19</v>
      </c>
      <c r="H8565" s="27">
        <f t="shared" si="402"/>
        <v>8564</v>
      </c>
      <c r="I8565" s="30" t="str">
        <f>IF(G8565='Check Register'!$E$1,H8565,"")</f>
        <v/>
      </c>
      <c r="J8565" s="16" t="str">
        <f t="shared" si="401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400"/>
        <v>Oct 19</v>
      </c>
      <c r="H8566" s="27">
        <f t="shared" si="402"/>
        <v>8565</v>
      </c>
      <c r="I8566" s="30" t="str">
        <f>IF(G8566='Check Register'!$E$1,H8566,"")</f>
        <v/>
      </c>
      <c r="J8566" s="16" t="str">
        <f t="shared" si="401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400"/>
        <v>Oct 19</v>
      </c>
      <c r="H8567" s="27">
        <f t="shared" si="402"/>
        <v>8566</v>
      </c>
      <c r="I8567" s="30" t="str">
        <f>IF(G8567='Check Register'!$E$1,H8567,"")</f>
        <v/>
      </c>
      <c r="J8567" s="16" t="str">
        <f t="shared" si="401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400"/>
        <v>Oct 19</v>
      </c>
      <c r="H8568" s="27">
        <f t="shared" si="402"/>
        <v>8567</v>
      </c>
      <c r="I8568" s="30" t="str">
        <f>IF(G8568='Check Register'!$E$1,H8568,"")</f>
        <v/>
      </c>
      <c r="J8568" s="16" t="str">
        <f t="shared" si="401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400"/>
        <v>Oct 19</v>
      </c>
      <c r="H8569" s="27">
        <f t="shared" si="402"/>
        <v>8568</v>
      </c>
      <c r="I8569" s="30" t="str">
        <f>IF(G8569='Check Register'!$E$1,H8569,"")</f>
        <v/>
      </c>
      <c r="J8569" s="16" t="str">
        <f t="shared" si="401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400"/>
        <v>Oct 19</v>
      </c>
      <c r="H8570" s="27">
        <f t="shared" si="402"/>
        <v>8569</v>
      </c>
      <c r="I8570" s="30" t="str">
        <f>IF(G8570='Check Register'!$E$1,H8570,"")</f>
        <v/>
      </c>
      <c r="J8570" s="16" t="str">
        <f t="shared" si="401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400"/>
        <v>Oct 19</v>
      </c>
      <c r="H8571" s="27">
        <f t="shared" si="402"/>
        <v>8570</v>
      </c>
      <c r="I8571" s="30" t="str">
        <f>IF(G8571='Check Register'!$E$1,H8571,"")</f>
        <v/>
      </c>
      <c r="J8571" s="16" t="str">
        <f t="shared" si="401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400"/>
        <v>Oct 19</v>
      </c>
      <c r="H8572" s="27">
        <f t="shared" si="402"/>
        <v>8571</v>
      </c>
      <c r="I8572" s="30" t="str">
        <f>IF(G8572='Check Register'!$E$1,H8572,"")</f>
        <v/>
      </c>
      <c r="J8572" s="16" t="str">
        <f t="shared" si="401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400"/>
        <v>Oct 19</v>
      </c>
      <c r="H8573" s="27">
        <f t="shared" si="402"/>
        <v>8572</v>
      </c>
      <c r="I8573" s="30" t="str">
        <f>IF(G8573='Check Register'!$E$1,H8573,"")</f>
        <v/>
      </c>
      <c r="J8573" s="16" t="str">
        <f t="shared" si="401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400"/>
        <v>Oct 19</v>
      </c>
      <c r="H8574" s="27">
        <f t="shared" si="402"/>
        <v>8573</v>
      </c>
      <c r="I8574" s="30" t="str">
        <f>IF(G8574='Check Register'!$E$1,H8574,"")</f>
        <v/>
      </c>
      <c r="J8574" s="16" t="str">
        <f t="shared" si="401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400"/>
        <v>Oct 19</v>
      </c>
      <c r="H8575" s="27">
        <f t="shared" si="402"/>
        <v>8574</v>
      </c>
      <c r="I8575" s="30" t="str">
        <f>IF(G8575='Check Register'!$E$1,H8575,"")</f>
        <v/>
      </c>
      <c r="J8575" s="16" t="str">
        <f t="shared" si="401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400"/>
        <v>Oct 19</v>
      </c>
      <c r="H8576" s="27">
        <f t="shared" si="402"/>
        <v>8575</v>
      </c>
      <c r="I8576" s="30" t="str">
        <f>IF(G8576='Check Register'!$E$1,H8576,"")</f>
        <v/>
      </c>
      <c r="J8576" s="16" t="str">
        <f t="shared" si="401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400"/>
        <v>Oct 19</v>
      </c>
      <c r="H8577" s="27">
        <f t="shared" si="402"/>
        <v>8576</v>
      </c>
      <c r="I8577" s="30" t="str">
        <f>IF(G8577='Check Register'!$E$1,H8577,"")</f>
        <v/>
      </c>
      <c r="J8577" s="16" t="str">
        <f t="shared" si="401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3">VLOOKUP(C8578,W:Y,3,TRUE)</f>
        <v>Oct 19</v>
      </c>
      <c r="H8578" s="27">
        <f t="shared" si="402"/>
        <v>8577</v>
      </c>
      <c r="I8578" s="30" t="str">
        <f>IF(G8578='Check Register'!$E$1,H8578,"")</f>
        <v/>
      </c>
      <c r="J8578" s="16" t="str">
        <f t="shared" ref="J8578:J8641" si="404">IFERROR(SMALL($I$2:$I$100000,H8578),"")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3"/>
        <v>Oct 19</v>
      </c>
      <c r="H8579" s="27">
        <f t="shared" si="402"/>
        <v>8578</v>
      </c>
      <c r="I8579" s="30" t="str">
        <f>IF(G8579='Check Register'!$E$1,H8579,"")</f>
        <v/>
      </c>
      <c r="J8579" s="16" t="str">
        <f t="shared" si="404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3"/>
        <v>Oct 19</v>
      </c>
      <c r="H8580" s="27">
        <f t="shared" si="402"/>
        <v>8579</v>
      </c>
      <c r="I8580" s="30" t="str">
        <f>IF(G8580='Check Register'!$E$1,H8580,"")</f>
        <v/>
      </c>
      <c r="J8580" s="16" t="str">
        <f t="shared" si="404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3"/>
        <v>Oct 19</v>
      </c>
      <c r="H8581" s="27">
        <f t="shared" ref="H8581:H8644" si="405">1+H8580</f>
        <v>8580</v>
      </c>
      <c r="I8581" s="30" t="str">
        <f>IF(G8581='Check Register'!$E$1,H8581,"")</f>
        <v/>
      </c>
      <c r="J8581" s="16" t="str">
        <f t="shared" si="404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3"/>
        <v>Oct 19</v>
      </c>
      <c r="H8582" s="27">
        <f t="shared" si="405"/>
        <v>8581</v>
      </c>
      <c r="I8582" s="30" t="str">
        <f>IF(G8582='Check Register'!$E$1,H8582,"")</f>
        <v/>
      </c>
      <c r="J8582" s="16" t="str">
        <f t="shared" si="404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3"/>
        <v>Oct 19</v>
      </c>
      <c r="H8583" s="27">
        <f t="shared" si="405"/>
        <v>8582</v>
      </c>
      <c r="I8583" s="30" t="str">
        <f>IF(G8583='Check Register'!$E$1,H8583,"")</f>
        <v/>
      </c>
      <c r="J8583" s="16" t="str">
        <f t="shared" si="404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3"/>
        <v>Oct 19</v>
      </c>
      <c r="H8584" s="27">
        <f t="shared" si="405"/>
        <v>8583</v>
      </c>
      <c r="I8584" s="30" t="str">
        <f>IF(G8584='Check Register'!$E$1,H8584,"")</f>
        <v/>
      </c>
      <c r="J8584" s="16" t="str">
        <f t="shared" si="404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3"/>
        <v>Oct 19</v>
      </c>
      <c r="H8585" s="27">
        <f t="shared" si="405"/>
        <v>8584</v>
      </c>
      <c r="I8585" s="30" t="str">
        <f>IF(G8585='Check Register'!$E$1,H8585,"")</f>
        <v/>
      </c>
      <c r="J8585" s="16" t="str">
        <f t="shared" si="404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3"/>
        <v>Oct 19</v>
      </c>
      <c r="H8586" s="27">
        <f t="shared" si="405"/>
        <v>8585</v>
      </c>
      <c r="I8586" s="30" t="str">
        <f>IF(G8586='Check Register'!$E$1,H8586,"")</f>
        <v/>
      </c>
      <c r="J8586" s="16" t="str">
        <f t="shared" si="404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3"/>
        <v>Oct 19</v>
      </c>
      <c r="H8587" s="27">
        <f t="shared" si="405"/>
        <v>8586</v>
      </c>
      <c r="I8587" s="30" t="str">
        <f>IF(G8587='Check Register'!$E$1,H8587,"")</f>
        <v/>
      </c>
      <c r="J8587" s="16" t="str">
        <f t="shared" si="404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3"/>
        <v>Nov 19</v>
      </c>
      <c r="H8588" s="27">
        <f t="shared" si="405"/>
        <v>8587</v>
      </c>
      <c r="I8588" s="30" t="str">
        <f>IF(G8588='Check Register'!$E$1,H8588,"")</f>
        <v/>
      </c>
      <c r="J8588" s="16" t="str">
        <f t="shared" si="404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3"/>
        <v>Nov 19</v>
      </c>
      <c r="H8589" s="27">
        <f t="shared" si="405"/>
        <v>8588</v>
      </c>
      <c r="I8589" s="30" t="str">
        <f>IF(G8589='Check Register'!$E$1,H8589,"")</f>
        <v/>
      </c>
      <c r="J8589" s="16" t="str">
        <f t="shared" si="404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3"/>
        <v>Nov 19</v>
      </c>
      <c r="H8590" s="27">
        <f t="shared" si="405"/>
        <v>8589</v>
      </c>
      <c r="I8590" s="30" t="str">
        <f>IF(G8590='Check Register'!$E$1,H8590,"")</f>
        <v/>
      </c>
      <c r="J8590" s="16" t="str">
        <f t="shared" si="404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3"/>
        <v>Nov 19</v>
      </c>
      <c r="H8591" s="27">
        <f t="shared" si="405"/>
        <v>8590</v>
      </c>
      <c r="I8591" s="30" t="str">
        <f>IF(G8591='Check Register'!$E$1,H8591,"")</f>
        <v/>
      </c>
      <c r="J8591" s="16" t="str">
        <f t="shared" si="404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3"/>
        <v>Nov 19</v>
      </c>
      <c r="H8592" s="27">
        <f t="shared" si="405"/>
        <v>8591</v>
      </c>
      <c r="I8592" s="30" t="str">
        <f>IF(G8592='Check Register'!$E$1,H8592,"")</f>
        <v/>
      </c>
      <c r="J8592" s="16" t="str">
        <f t="shared" si="404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3"/>
        <v>Nov 19</v>
      </c>
      <c r="H8593" s="27">
        <f t="shared" si="405"/>
        <v>8592</v>
      </c>
      <c r="I8593" s="30" t="str">
        <f>IF(G8593='Check Register'!$E$1,H8593,"")</f>
        <v/>
      </c>
      <c r="J8593" s="16" t="str">
        <f t="shared" si="404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3"/>
        <v>Nov 19</v>
      </c>
      <c r="H8594" s="27">
        <f t="shared" si="405"/>
        <v>8593</v>
      </c>
      <c r="I8594" s="30" t="str">
        <f>IF(G8594='Check Register'!$E$1,H8594,"")</f>
        <v/>
      </c>
      <c r="J8594" s="16" t="str">
        <f t="shared" si="404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3"/>
        <v>Nov 19</v>
      </c>
      <c r="H8595" s="27">
        <f t="shared" si="405"/>
        <v>8594</v>
      </c>
      <c r="I8595" s="30" t="str">
        <f>IF(G8595='Check Register'!$E$1,H8595,"")</f>
        <v/>
      </c>
      <c r="J8595" s="16" t="str">
        <f t="shared" si="404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3"/>
        <v>Nov 19</v>
      </c>
      <c r="H8596" s="27">
        <f t="shared" si="405"/>
        <v>8595</v>
      </c>
      <c r="I8596" s="30" t="str">
        <f>IF(G8596='Check Register'!$E$1,H8596,"")</f>
        <v/>
      </c>
      <c r="J8596" s="16" t="str">
        <f t="shared" si="404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3"/>
        <v>Nov 19</v>
      </c>
      <c r="H8597" s="27">
        <f t="shared" si="405"/>
        <v>8596</v>
      </c>
      <c r="I8597" s="30" t="str">
        <f>IF(G8597='Check Register'!$E$1,H8597,"")</f>
        <v/>
      </c>
      <c r="J8597" s="16" t="str">
        <f t="shared" si="404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3"/>
        <v>Nov 19</v>
      </c>
      <c r="H8598" s="27">
        <f t="shared" si="405"/>
        <v>8597</v>
      </c>
      <c r="I8598" s="30" t="str">
        <f>IF(G8598='Check Register'!$E$1,H8598,"")</f>
        <v/>
      </c>
      <c r="J8598" s="16" t="str">
        <f t="shared" si="404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3"/>
        <v>Nov 19</v>
      </c>
      <c r="H8599" s="27">
        <f t="shared" si="405"/>
        <v>8598</v>
      </c>
      <c r="I8599" s="30" t="str">
        <f>IF(G8599='Check Register'!$E$1,H8599,"")</f>
        <v/>
      </c>
      <c r="J8599" s="16" t="str">
        <f t="shared" si="404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3"/>
        <v>Nov 19</v>
      </c>
      <c r="H8600" s="27">
        <f t="shared" si="405"/>
        <v>8599</v>
      </c>
      <c r="I8600" s="30" t="str">
        <f>IF(G8600='Check Register'!$E$1,H8600,"")</f>
        <v/>
      </c>
      <c r="J8600" s="16" t="str">
        <f t="shared" si="404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3"/>
        <v>Nov 19</v>
      </c>
      <c r="H8601" s="27">
        <f t="shared" si="405"/>
        <v>8600</v>
      </c>
      <c r="I8601" s="30" t="str">
        <f>IF(G8601='Check Register'!$E$1,H8601,"")</f>
        <v/>
      </c>
      <c r="J8601" s="16" t="str">
        <f t="shared" si="404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3"/>
        <v>Nov 19</v>
      </c>
      <c r="H8602" s="27">
        <f t="shared" si="405"/>
        <v>8601</v>
      </c>
      <c r="I8602" s="30" t="str">
        <f>IF(G8602='Check Register'!$E$1,H8602,"")</f>
        <v/>
      </c>
      <c r="J8602" s="16" t="str">
        <f t="shared" si="404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3"/>
        <v>Nov 19</v>
      </c>
      <c r="H8603" s="27">
        <f t="shared" si="405"/>
        <v>8602</v>
      </c>
      <c r="I8603" s="30" t="str">
        <f>IF(G8603='Check Register'!$E$1,H8603,"")</f>
        <v/>
      </c>
      <c r="J8603" s="16" t="str">
        <f t="shared" si="404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3"/>
        <v>Nov 19</v>
      </c>
      <c r="H8604" s="27">
        <f t="shared" si="405"/>
        <v>8603</v>
      </c>
      <c r="I8604" s="30" t="str">
        <f>IF(G8604='Check Register'!$E$1,H8604,"")</f>
        <v/>
      </c>
      <c r="J8604" s="16" t="str">
        <f t="shared" si="404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3"/>
        <v>Nov 19</v>
      </c>
      <c r="H8605" s="27">
        <f t="shared" si="405"/>
        <v>8604</v>
      </c>
      <c r="I8605" s="30" t="str">
        <f>IF(G8605='Check Register'!$E$1,H8605,"")</f>
        <v/>
      </c>
      <c r="J8605" s="16" t="str">
        <f t="shared" si="404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3"/>
        <v>Nov 19</v>
      </c>
      <c r="H8606" s="27">
        <f t="shared" si="405"/>
        <v>8605</v>
      </c>
      <c r="I8606" s="30" t="str">
        <f>IF(G8606='Check Register'!$E$1,H8606,"")</f>
        <v/>
      </c>
      <c r="J8606" s="16" t="str">
        <f t="shared" si="404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3"/>
        <v>Nov 19</v>
      </c>
      <c r="H8607" s="27">
        <f t="shared" si="405"/>
        <v>8606</v>
      </c>
      <c r="I8607" s="30" t="str">
        <f>IF(G8607='Check Register'!$E$1,H8607,"")</f>
        <v/>
      </c>
      <c r="J8607" s="16" t="str">
        <f t="shared" si="404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3"/>
        <v>Nov 19</v>
      </c>
      <c r="H8608" s="27">
        <f t="shared" si="405"/>
        <v>8607</v>
      </c>
      <c r="I8608" s="30" t="str">
        <f>IF(G8608='Check Register'!$E$1,H8608,"")</f>
        <v/>
      </c>
      <c r="J8608" s="16" t="str">
        <f t="shared" si="404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3"/>
        <v>Nov 19</v>
      </c>
      <c r="H8609" s="27">
        <f t="shared" si="405"/>
        <v>8608</v>
      </c>
      <c r="I8609" s="30" t="str">
        <f>IF(G8609='Check Register'!$E$1,H8609,"")</f>
        <v/>
      </c>
      <c r="J8609" s="16" t="str">
        <f t="shared" si="404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3"/>
        <v>Nov 19</v>
      </c>
      <c r="H8610" s="27">
        <f t="shared" si="405"/>
        <v>8609</v>
      </c>
      <c r="I8610" s="30" t="str">
        <f>IF(G8610='Check Register'!$E$1,H8610,"")</f>
        <v/>
      </c>
      <c r="J8610" s="16" t="str">
        <f t="shared" si="404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3"/>
        <v>Nov 19</v>
      </c>
      <c r="H8611" s="27">
        <f t="shared" si="405"/>
        <v>8610</v>
      </c>
      <c r="I8611" s="30" t="str">
        <f>IF(G8611='Check Register'!$E$1,H8611,"")</f>
        <v/>
      </c>
      <c r="J8611" s="16" t="str">
        <f t="shared" si="404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3"/>
        <v>Nov 19</v>
      </c>
      <c r="H8612" s="27">
        <f t="shared" si="405"/>
        <v>8611</v>
      </c>
      <c r="I8612" s="30" t="str">
        <f>IF(G8612='Check Register'!$E$1,H8612,"")</f>
        <v/>
      </c>
      <c r="J8612" s="16" t="str">
        <f t="shared" si="404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3"/>
        <v>Nov 19</v>
      </c>
      <c r="H8613" s="27">
        <f t="shared" si="405"/>
        <v>8612</v>
      </c>
      <c r="I8613" s="30" t="str">
        <f>IF(G8613='Check Register'!$E$1,H8613,"")</f>
        <v/>
      </c>
      <c r="J8613" s="16" t="str">
        <f t="shared" si="404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3"/>
        <v>Nov 19</v>
      </c>
      <c r="H8614" s="27">
        <f t="shared" si="405"/>
        <v>8613</v>
      </c>
      <c r="I8614" s="30" t="str">
        <f>IF(G8614='Check Register'!$E$1,H8614,"")</f>
        <v/>
      </c>
      <c r="J8614" s="16" t="str">
        <f t="shared" si="404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3"/>
        <v>Nov 19</v>
      </c>
      <c r="H8615" s="27">
        <f t="shared" si="405"/>
        <v>8614</v>
      </c>
      <c r="I8615" s="30" t="str">
        <f>IF(G8615='Check Register'!$E$1,H8615,"")</f>
        <v/>
      </c>
      <c r="J8615" s="16" t="str">
        <f t="shared" si="404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3"/>
        <v>Nov 19</v>
      </c>
      <c r="H8616" s="27">
        <f t="shared" si="405"/>
        <v>8615</v>
      </c>
      <c r="I8616" s="30" t="str">
        <f>IF(G8616='Check Register'!$E$1,H8616,"")</f>
        <v/>
      </c>
      <c r="J8616" s="16" t="str">
        <f t="shared" si="404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3"/>
        <v>Nov 19</v>
      </c>
      <c r="H8617" s="27">
        <f t="shared" si="405"/>
        <v>8616</v>
      </c>
      <c r="I8617" s="30" t="str">
        <f>IF(G8617='Check Register'!$E$1,H8617,"")</f>
        <v/>
      </c>
      <c r="J8617" s="16" t="str">
        <f t="shared" si="404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3"/>
        <v>Nov 19</v>
      </c>
      <c r="H8618" s="27">
        <f t="shared" si="405"/>
        <v>8617</v>
      </c>
      <c r="I8618" s="30" t="str">
        <f>IF(G8618='Check Register'!$E$1,H8618,"")</f>
        <v/>
      </c>
      <c r="J8618" s="16" t="str">
        <f t="shared" si="404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3"/>
        <v>Nov 19</v>
      </c>
      <c r="H8619" s="27">
        <f t="shared" si="405"/>
        <v>8618</v>
      </c>
      <c r="I8619" s="30" t="str">
        <f>IF(G8619='Check Register'!$E$1,H8619,"")</f>
        <v/>
      </c>
      <c r="J8619" s="16" t="str">
        <f t="shared" si="404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3"/>
        <v>Nov 19</v>
      </c>
      <c r="H8620" s="27">
        <f t="shared" si="405"/>
        <v>8619</v>
      </c>
      <c r="I8620" s="30" t="str">
        <f>IF(G8620='Check Register'!$E$1,H8620,"")</f>
        <v/>
      </c>
      <c r="J8620" s="16" t="str">
        <f t="shared" si="404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3"/>
        <v>Nov 19</v>
      </c>
      <c r="H8621" s="27">
        <f t="shared" si="405"/>
        <v>8620</v>
      </c>
      <c r="I8621" s="30" t="str">
        <f>IF(G8621='Check Register'!$E$1,H8621,"")</f>
        <v/>
      </c>
      <c r="J8621" s="16" t="str">
        <f t="shared" si="404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3"/>
        <v>Nov 19</v>
      </c>
      <c r="H8622" s="27">
        <f t="shared" si="405"/>
        <v>8621</v>
      </c>
      <c r="I8622" s="30" t="str">
        <f>IF(G8622='Check Register'!$E$1,H8622,"")</f>
        <v/>
      </c>
      <c r="J8622" s="16" t="str">
        <f t="shared" si="404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3"/>
        <v>Nov 19</v>
      </c>
      <c r="H8623" s="27">
        <f t="shared" si="405"/>
        <v>8622</v>
      </c>
      <c r="I8623" s="30" t="str">
        <f>IF(G8623='Check Register'!$E$1,H8623,"")</f>
        <v/>
      </c>
      <c r="J8623" s="16" t="str">
        <f t="shared" si="404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3"/>
        <v>Nov 19</v>
      </c>
      <c r="H8624" s="27">
        <f t="shared" si="405"/>
        <v>8623</v>
      </c>
      <c r="I8624" s="30" t="str">
        <f>IF(G8624='Check Register'!$E$1,H8624,"")</f>
        <v/>
      </c>
      <c r="J8624" s="16" t="str">
        <f t="shared" si="404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3"/>
        <v>Nov 19</v>
      </c>
      <c r="H8625" s="27">
        <f t="shared" si="405"/>
        <v>8624</v>
      </c>
      <c r="I8625" s="30" t="str">
        <f>IF(G8625='Check Register'!$E$1,H8625,"")</f>
        <v/>
      </c>
      <c r="J8625" s="16" t="str">
        <f t="shared" si="404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3"/>
        <v>Nov 19</v>
      </c>
      <c r="H8626" s="27">
        <f t="shared" si="405"/>
        <v>8625</v>
      </c>
      <c r="I8626" s="30" t="str">
        <f>IF(G8626='Check Register'!$E$1,H8626,"")</f>
        <v/>
      </c>
      <c r="J8626" s="16" t="str">
        <f t="shared" si="404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3"/>
        <v>Nov 19</v>
      </c>
      <c r="H8627" s="27">
        <f t="shared" si="405"/>
        <v>8626</v>
      </c>
      <c r="I8627" s="30" t="str">
        <f>IF(G8627='Check Register'!$E$1,H8627,"")</f>
        <v/>
      </c>
      <c r="J8627" s="16" t="str">
        <f t="shared" si="404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3"/>
        <v>Nov 19</v>
      </c>
      <c r="H8628" s="27">
        <f t="shared" si="405"/>
        <v>8627</v>
      </c>
      <c r="I8628" s="30" t="str">
        <f>IF(G8628='Check Register'!$E$1,H8628,"")</f>
        <v/>
      </c>
      <c r="J8628" s="16" t="str">
        <f t="shared" si="404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3"/>
        <v>Nov 19</v>
      </c>
      <c r="H8629" s="27">
        <f t="shared" si="405"/>
        <v>8628</v>
      </c>
      <c r="I8629" s="30" t="str">
        <f>IF(G8629='Check Register'!$E$1,H8629,"")</f>
        <v/>
      </c>
      <c r="J8629" s="16" t="str">
        <f t="shared" si="404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3"/>
        <v>Nov 19</v>
      </c>
      <c r="H8630" s="27">
        <f t="shared" si="405"/>
        <v>8629</v>
      </c>
      <c r="I8630" s="30" t="str">
        <f>IF(G8630='Check Register'!$E$1,H8630,"")</f>
        <v/>
      </c>
      <c r="J8630" s="16" t="str">
        <f t="shared" si="404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3"/>
        <v>Nov 19</v>
      </c>
      <c r="H8631" s="27">
        <f t="shared" si="405"/>
        <v>8630</v>
      </c>
      <c r="I8631" s="30" t="str">
        <f>IF(G8631='Check Register'!$E$1,H8631,"")</f>
        <v/>
      </c>
      <c r="J8631" s="16" t="str">
        <f t="shared" si="404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3"/>
        <v>Nov 19</v>
      </c>
      <c r="H8632" s="27">
        <f t="shared" si="405"/>
        <v>8631</v>
      </c>
      <c r="I8632" s="30" t="str">
        <f>IF(G8632='Check Register'!$E$1,H8632,"")</f>
        <v/>
      </c>
      <c r="J8632" s="16" t="str">
        <f t="shared" si="404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3"/>
        <v>Nov 19</v>
      </c>
      <c r="H8633" s="27">
        <f t="shared" si="405"/>
        <v>8632</v>
      </c>
      <c r="I8633" s="30" t="str">
        <f>IF(G8633='Check Register'!$E$1,H8633,"")</f>
        <v/>
      </c>
      <c r="J8633" s="16" t="str">
        <f t="shared" si="404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3"/>
        <v>Nov 19</v>
      </c>
      <c r="H8634" s="27">
        <f t="shared" si="405"/>
        <v>8633</v>
      </c>
      <c r="I8634" s="30" t="str">
        <f>IF(G8634='Check Register'!$E$1,H8634,"")</f>
        <v/>
      </c>
      <c r="J8634" s="16" t="str">
        <f t="shared" si="404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3"/>
        <v>Nov 19</v>
      </c>
      <c r="H8635" s="27">
        <f t="shared" si="405"/>
        <v>8634</v>
      </c>
      <c r="I8635" s="30" t="str">
        <f>IF(G8635='Check Register'!$E$1,H8635,"")</f>
        <v/>
      </c>
      <c r="J8635" s="16" t="str">
        <f t="shared" si="404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3"/>
        <v>Nov 19</v>
      </c>
      <c r="H8636" s="27">
        <f t="shared" si="405"/>
        <v>8635</v>
      </c>
      <c r="I8636" s="30" t="str">
        <f>IF(G8636='Check Register'!$E$1,H8636,"")</f>
        <v/>
      </c>
      <c r="J8636" s="16" t="str">
        <f t="shared" si="404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3"/>
        <v>Nov 19</v>
      </c>
      <c r="H8637" s="27">
        <f t="shared" si="405"/>
        <v>8636</v>
      </c>
      <c r="I8637" s="30" t="str">
        <f>IF(G8637='Check Register'!$E$1,H8637,"")</f>
        <v/>
      </c>
      <c r="J8637" s="16" t="str">
        <f t="shared" si="404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3"/>
        <v>Nov 19</v>
      </c>
      <c r="H8638" s="27">
        <f t="shared" si="405"/>
        <v>8637</v>
      </c>
      <c r="I8638" s="30" t="str">
        <f>IF(G8638='Check Register'!$E$1,H8638,"")</f>
        <v/>
      </c>
      <c r="J8638" s="16" t="str">
        <f t="shared" si="404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3"/>
        <v>Nov 19</v>
      </c>
      <c r="H8639" s="27">
        <f t="shared" si="405"/>
        <v>8638</v>
      </c>
      <c r="I8639" s="30" t="str">
        <f>IF(G8639='Check Register'!$E$1,H8639,"")</f>
        <v/>
      </c>
      <c r="J8639" s="16" t="str">
        <f t="shared" si="404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3"/>
        <v>Nov 19</v>
      </c>
      <c r="H8640" s="27">
        <f t="shared" si="405"/>
        <v>8639</v>
      </c>
      <c r="I8640" s="30" t="str">
        <f>IF(G8640='Check Register'!$E$1,H8640,"")</f>
        <v/>
      </c>
      <c r="J8640" s="16" t="str">
        <f t="shared" si="404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3"/>
        <v>Nov 19</v>
      </c>
      <c r="H8641" s="27">
        <f t="shared" si="405"/>
        <v>8640</v>
      </c>
      <c r="I8641" s="30" t="str">
        <f>IF(G8641='Check Register'!$E$1,H8641,"")</f>
        <v/>
      </c>
      <c r="J8641" s="16" t="str">
        <f t="shared" si="404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6">VLOOKUP(C8642,W:Y,3,TRUE)</f>
        <v>Nov 19</v>
      </c>
      <c r="H8642" s="27">
        <f t="shared" si="405"/>
        <v>8641</v>
      </c>
      <c r="I8642" s="30" t="str">
        <f>IF(G8642='Check Register'!$E$1,H8642,"")</f>
        <v/>
      </c>
      <c r="J8642" s="16" t="str">
        <f t="shared" ref="J8642:J8705" si="407">IFERROR(SMALL($I$2:$I$100000,H8642),"")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6"/>
        <v>Nov 19</v>
      </c>
      <c r="H8643" s="27">
        <f t="shared" si="405"/>
        <v>8642</v>
      </c>
      <c r="I8643" s="30" t="str">
        <f>IF(G8643='Check Register'!$E$1,H8643,"")</f>
        <v/>
      </c>
      <c r="J8643" s="16" t="str">
        <f t="shared" si="407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6"/>
        <v>Nov 19</v>
      </c>
      <c r="H8644" s="27">
        <f t="shared" si="405"/>
        <v>8643</v>
      </c>
      <c r="I8644" s="30" t="str">
        <f>IF(G8644='Check Register'!$E$1,H8644,"")</f>
        <v/>
      </c>
      <c r="J8644" s="16" t="str">
        <f t="shared" si="407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6"/>
        <v>Nov 19</v>
      </c>
      <c r="H8645" s="27">
        <f t="shared" ref="H8645:H8708" si="408">1+H8644</f>
        <v>8644</v>
      </c>
      <c r="I8645" s="30" t="str">
        <f>IF(G8645='Check Register'!$E$1,H8645,"")</f>
        <v/>
      </c>
      <c r="J8645" s="16" t="str">
        <f t="shared" si="407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6"/>
        <v>Nov 19</v>
      </c>
      <c r="H8646" s="27">
        <f t="shared" si="408"/>
        <v>8645</v>
      </c>
      <c r="I8646" s="30" t="str">
        <f>IF(G8646='Check Register'!$E$1,H8646,"")</f>
        <v/>
      </c>
      <c r="J8646" s="16" t="str">
        <f t="shared" si="407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6"/>
        <v>Nov 19</v>
      </c>
      <c r="H8647" s="27">
        <f t="shared" si="408"/>
        <v>8646</v>
      </c>
      <c r="I8647" s="30" t="str">
        <f>IF(G8647='Check Register'!$E$1,H8647,"")</f>
        <v/>
      </c>
      <c r="J8647" s="16" t="str">
        <f t="shared" si="407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6"/>
        <v>Nov 19</v>
      </c>
      <c r="H8648" s="27">
        <f t="shared" si="408"/>
        <v>8647</v>
      </c>
      <c r="I8648" s="30" t="str">
        <f>IF(G8648='Check Register'!$E$1,H8648,"")</f>
        <v/>
      </c>
      <c r="J8648" s="16" t="str">
        <f t="shared" si="407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6"/>
        <v>Nov 19</v>
      </c>
      <c r="H8649" s="27">
        <f t="shared" si="408"/>
        <v>8648</v>
      </c>
      <c r="I8649" s="30" t="str">
        <f>IF(G8649='Check Register'!$E$1,H8649,"")</f>
        <v/>
      </c>
      <c r="J8649" s="16" t="str">
        <f t="shared" si="407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6"/>
        <v>Nov 19</v>
      </c>
      <c r="H8650" s="27">
        <f t="shared" si="408"/>
        <v>8649</v>
      </c>
      <c r="I8650" s="30" t="str">
        <f>IF(G8650='Check Register'!$E$1,H8650,"")</f>
        <v/>
      </c>
      <c r="J8650" s="16" t="str">
        <f t="shared" si="407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6"/>
        <v>Nov 19</v>
      </c>
      <c r="H8651" s="27">
        <f t="shared" si="408"/>
        <v>8650</v>
      </c>
      <c r="I8651" s="30" t="str">
        <f>IF(G8651='Check Register'!$E$1,H8651,"")</f>
        <v/>
      </c>
      <c r="J8651" s="16" t="str">
        <f t="shared" si="407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6"/>
        <v>Nov 19</v>
      </c>
      <c r="H8652" s="27">
        <f t="shared" si="408"/>
        <v>8651</v>
      </c>
      <c r="I8652" s="30" t="str">
        <f>IF(G8652='Check Register'!$E$1,H8652,"")</f>
        <v/>
      </c>
      <c r="J8652" s="16" t="str">
        <f t="shared" si="407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6"/>
        <v>Nov 19</v>
      </c>
      <c r="H8653" s="27">
        <f t="shared" si="408"/>
        <v>8652</v>
      </c>
      <c r="I8653" s="30" t="str">
        <f>IF(G8653='Check Register'!$E$1,H8653,"")</f>
        <v/>
      </c>
      <c r="J8653" s="16" t="str">
        <f t="shared" si="407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6"/>
        <v>Nov 19</v>
      </c>
      <c r="H8654" s="27">
        <f t="shared" si="408"/>
        <v>8653</v>
      </c>
      <c r="I8654" s="30" t="str">
        <f>IF(G8654='Check Register'!$E$1,H8654,"")</f>
        <v/>
      </c>
      <c r="J8654" s="16" t="str">
        <f t="shared" si="407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6"/>
        <v>Nov 19</v>
      </c>
      <c r="H8655" s="27">
        <f t="shared" si="408"/>
        <v>8654</v>
      </c>
      <c r="I8655" s="30" t="str">
        <f>IF(G8655='Check Register'!$E$1,H8655,"")</f>
        <v/>
      </c>
      <c r="J8655" s="16" t="str">
        <f t="shared" si="407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6"/>
        <v>Nov 19</v>
      </c>
      <c r="H8656" s="27">
        <f t="shared" si="408"/>
        <v>8655</v>
      </c>
      <c r="I8656" s="30" t="str">
        <f>IF(G8656='Check Register'!$E$1,H8656,"")</f>
        <v/>
      </c>
      <c r="J8656" s="16" t="str">
        <f t="shared" si="407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6"/>
        <v>Nov 19</v>
      </c>
      <c r="H8657" s="27">
        <f t="shared" si="408"/>
        <v>8656</v>
      </c>
      <c r="I8657" s="30" t="str">
        <f>IF(G8657='Check Register'!$E$1,H8657,"")</f>
        <v/>
      </c>
      <c r="J8657" s="16" t="str">
        <f t="shared" si="407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6"/>
        <v>Nov 19</v>
      </c>
      <c r="H8658" s="27">
        <f t="shared" si="408"/>
        <v>8657</v>
      </c>
      <c r="I8658" s="30" t="str">
        <f>IF(G8658='Check Register'!$E$1,H8658,"")</f>
        <v/>
      </c>
      <c r="J8658" s="16" t="str">
        <f t="shared" si="407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6"/>
        <v>Nov 19</v>
      </c>
      <c r="H8659" s="27">
        <f t="shared" si="408"/>
        <v>8658</v>
      </c>
      <c r="I8659" s="30" t="str">
        <f>IF(G8659='Check Register'!$E$1,H8659,"")</f>
        <v/>
      </c>
      <c r="J8659" s="16" t="str">
        <f t="shared" si="407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6"/>
        <v>Nov 19</v>
      </c>
      <c r="H8660" s="27">
        <f t="shared" si="408"/>
        <v>8659</v>
      </c>
      <c r="I8660" s="30" t="str">
        <f>IF(G8660='Check Register'!$E$1,H8660,"")</f>
        <v/>
      </c>
      <c r="J8660" s="16" t="str">
        <f t="shared" si="407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6"/>
        <v>Nov 19</v>
      </c>
      <c r="H8661" s="27">
        <f t="shared" si="408"/>
        <v>8660</v>
      </c>
      <c r="I8661" s="30" t="str">
        <f>IF(G8661='Check Register'!$E$1,H8661,"")</f>
        <v/>
      </c>
      <c r="J8661" s="16" t="str">
        <f t="shared" si="407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6"/>
        <v>Nov 19</v>
      </c>
      <c r="H8662" s="27">
        <f t="shared" si="408"/>
        <v>8661</v>
      </c>
      <c r="I8662" s="30" t="str">
        <f>IF(G8662='Check Register'!$E$1,H8662,"")</f>
        <v/>
      </c>
      <c r="J8662" s="16" t="str">
        <f t="shared" si="407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6"/>
        <v>Nov 19</v>
      </c>
      <c r="H8663" s="27">
        <f t="shared" si="408"/>
        <v>8662</v>
      </c>
      <c r="I8663" s="30" t="str">
        <f>IF(G8663='Check Register'!$E$1,H8663,"")</f>
        <v/>
      </c>
      <c r="J8663" s="16" t="str">
        <f t="shared" si="407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6"/>
        <v>Nov 19</v>
      </c>
      <c r="H8664" s="27">
        <f t="shared" si="408"/>
        <v>8663</v>
      </c>
      <c r="I8664" s="30" t="str">
        <f>IF(G8664='Check Register'!$E$1,H8664,"")</f>
        <v/>
      </c>
      <c r="J8664" s="16" t="str">
        <f t="shared" si="407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6"/>
        <v>Nov 19</v>
      </c>
      <c r="H8665" s="27">
        <f t="shared" si="408"/>
        <v>8664</v>
      </c>
      <c r="I8665" s="30" t="str">
        <f>IF(G8665='Check Register'!$E$1,H8665,"")</f>
        <v/>
      </c>
      <c r="J8665" s="16" t="str">
        <f t="shared" si="407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6"/>
        <v>Nov 19</v>
      </c>
      <c r="H8666" s="27">
        <f t="shared" si="408"/>
        <v>8665</v>
      </c>
      <c r="I8666" s="30" t="str">
        <f>IF(G8666='Check Register'!$E$1,H8666,"")</f>
        <v/>
      </c>
      <c r="J8666" s="16" t="str">
        <f t="shared" si="407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6"/>
        <v>Nov 19</v>
      </c>
      <c r="H8667" s="27">
        <f t="shared" si="408"/>
        <v>8666</v>
      </c>
      <c r="I8667" s="30" t="str">
        <f>IF(G8667='Check Register'!$E$1,H8667,"")</f>
        <v/>
      </c>
      <c r="J8667" s="16" t="str">
        <f t="shared" si="407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6"/>
        <v>Nov 19</v>
      </c>
      <c r="H8668" s="27">
        <f t="shared" si="408"/>
        <v>8667</v>
      </c>
      <c r="I8668" s="30" t="str">
        <f>IF(G8668='Check Register'!$E$1,H8668,"")</f>
        <v/>
      </c>
      <c r="J8668" s="16" t="str">
        <f t="shared" si="407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6"/>
        <v>Nov 19</v>
      </c>
      <c r="H8669" s="27">
        <f t="shared" si="408"/>
        <v>8668</v>
      </c>
      <c r="I8669" s="30" t="str">
        <f>IF(G8669='Check Register'!$E$1,H8669,"")</f>
        <v/>
      </c>
      <c r="J8669" s="16" t="str">
        <f t="shared" si="407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6"/>
        <v>Nov 19</v>
      </c>
      <c r="H8670" s="27">
        <f t="shared" si="408"/>
        <v>8669</v>
      </c>
      <c r="I8670" s="30" t="str">
        <f>IF(G8670='Check Register'!$E$1,H8670,"")</f>
        <v/>
      </c>
      <c r="J8670" s="16" t="str">
        <f t="shared" si="407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6"/>
        <v>Nov 19</v>
      </c>
      <c r="H8671" s="27">
        <f t="shared" si="408"/>
        <v>8670</v>
      </c>
      <c r="I8671" s="30" t="str">
        <f>IF(G8671='Check Register'!$E$1,H8671,"")</f>
        <v/>
      </c>
      <c r="J8671" s="16" t="str">
        <f t="shared" si="407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6"/>
        <v>Nov 19</v>
      </c>
      <c r="H8672" s="27">
        <f t="shared" si="408"/>
        <v>8671</v>
      </c>
      <c r="I8672" s="30" t="str">
        <f>IF(G8672='Check Register'!$E$1,H8672,"")</f>
        <v/>
      </c>
      <c r="J8672" s="16" t="str">
        <f t="shared" si="407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6"/>
        <v>Nov 19</v>
      </c>
      <c r="H8673" s="27">
        <f t="shared" si="408"/>
        <v>8672</v>
      </c>
      <c r="I8673" s="30" t="str">
        <f>IF(G8673='Check Register'!$E$1,H8673,"")</f>
        <v/>
      </c>
      <c r="J8673" s="16" t="str">
        <f t="shared" si="407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6"/>
        <v>Nov 19</v>
      </c>
      <c r="H8674" s="27">
        <f t="shared" si="408"/>
        <v>8673</v>
      </c>
      <c r="I8674" s="30" t="str">
        <f>IF(G8674='Check Register'!$E$1,H8674,"")</f>
        <v/>
      </c>
      <c r="J8674" s="16" t="str">
        <f t="shared" si="407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6"/>
        <v>Nov 19</v>
      </c>
      <c r="H8675" s="27">
        <f t="shared" si="408"/>
        <v>8674</v>
      </c>
      <c r="I8675" s="30" t="str">
        <f>IF(G8675='Check Register'!$E$1,H8675,"")</f>
        <v/>
      </c>
      <c r="J8675" s="16" t="str">
        <f t="shared" si="407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6"/>
        <v>Nov 19</v>
      </c>
      <c r="H8676" s="27">
        <f t="shared" si="408"/>
        <v>8675</v>
      </c>
      <c r="I8676" s="30" t="str">
        <f>IF(G8676='Check Register'!$E$1,H8676,"")</f>
        <v/>
      </c>
      <c r="J8676" s="16" t="str">
        <f t="shared" si="407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6"/>
        <v>Nov 19</v>
      </c>
      <c r="H8677" s="27">
        <f t="shared" si="408"/>
        <v>8676</v>
      </c>
      <c r="I8677" s="30" t="str">
        <f>IF(G8677='Check Register'!$E$1,H8677,"")</f>
        <v/>
      </c>
      <c r="J8677" s="16" t="str">
        <f t="shared" si="407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6"/>
        <v>Nov 19</v>
      </c>
      <c r="H8678" s="27">
        <f t="shared" si="408"/>
        <v>8677</v>
      </c>
      <c r="I8678" s="30" t="str">
        <f>IF(G8678='Check Register'!$E$1,H8678,"")</f>
        <v/>
      </c>
      <c r="J8678" s="16" t="str">
        <f t="shared" si="407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6"/>
        <v>Nov 19</v>
      </c>
      <c r="H8679" s="27">
        <f t="shared" si="408"/>
        <v>8678</v>
      </c>
      <c r="I8679" s="30" t="str">
        <f>IF(G8679='Check Register'!$E$1,H8679,"")</f>
        <v/>
      </c>
      <c r="J8679" s="16" t="str">
        <f t="shared" si="407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6"/>
        <v>Nov 19</v>
      </c>
      <c r="H8680" s="27">
        <f t="shared" si="408"/>
        <v>8679</v>
      </c>
      <c r="I8680" s="30" t="str">
        <f>IF(G8680='Check Register'!$E$1,H8680,"")</f>
        <v/>
      </c>
      <c r="J8680" s="16" t="str">
        <f t="shared" si="407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6"/>
        <v>Nov 19</v>
      </c>
      <c r="H8681" s="27">
        <f t="shared" si="408"/>
        <v>8680</v>
      </c>
      <c r="I8681" s="30" t="str">
        <f>IF(G8681='Check Register'!$E$1,H8681,"")</f>
        <v/>
      </c>
      <c r="J8681" s="16" t="str">
        <f t="shared" si="407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6"/>
        <v>Nov 19</v>
      </c>
      <c r="H8682" s="27">
        <f t="shared" si="408"/>
        <v>8681</v>
      </c>
      <c r="I8682" s="30" t="str">
        <f>IF(G8682='Check Register'!$E$1,H8682,"")</f>
        <v/>
      </c>
      <c r="J8682" s="16" t="str">
        <f t="shared" si="407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6"/>
        <v>Nov 19</v>
      </c>
      <c r="H8683" s="27">
        <f t="shared" si="408"/>
        <v>8682</v>
      </c>
      <c r="I8683" s="30" t="str">
        <f>IF(G8683='Check Register'!$E$1,H8683,"")</f>
        <v/>
      </c>
      <c r="J8683" s="16" t="str">
        <f t="shared" si="407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6"/>
        <v>Nov 19</v>
      </c>
      <c r="H8684" s="27">
        <f t="shared" si="408"/>
        <v>8683</v>
      </c>
      <c r="I8684" s="30" t="str">
        <f>IF(G8684='Check Register'!$E$1,H8684,"")</f>
        <v/>
      </c>
      <c r="J8684" s="16" t="str">
        <f t="shared" si="407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6"/>
        <v>Nov 19</v>
      </c>
      <c r="H8685" s="27">
        <f t="shared" si="408"/>
        <v>8684</v>
      </c>
      <c r="I8685" s="30" t="str">
        <f>IF(G8685='Check Register'!$E$1,H8685,"")</f>
        <v/>
      </c>
      <c r="J8685" s="16" t="str">
        <f t="shared" si="407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6"/>
        <v>Nov 19</v>
      </c>
      <c r="H8686" s="27">
        <f t="shared" si="408"/>
        <v>8685</v>
      </c>
      <c r="I8686" s="30" t="str">
        <f>IF(G8686='Check Register'!$E$1,H8686,"")</f>
        <v/>
      </c>
      <c r="J8686" s="16" t="str">
        <f t="shared" si="407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6"/>
        <v>Nov 19</v>
      </c>
      <c r="H8687" s="27">
        <f t="shared" si="408"/>
        <v>8686</v>
      </c>
      <c r="I8687" s="30" t="str">
        <f>IF(G8687='Check Register'!$E$1,H8687,"")</f>
        <v/>
      </c>
      <c r="J8687" s="16" t="str">
        <f t="shared" si="407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6"/>
        <v>Nov 19</v>
      </c>
      <c r="H8688" s="27">
        <f t="shared" si="408"/>
        <v>8687</v>
      </c>
      <c r="I8688" s="30" t="str">
        <f>IF(G8688='Check Register'!$E$1,H8688,"")</f>
        <v/>
      </c>
      <c r="J8688" s="16" t="str">
        <f t="shared" si="407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6"/>
        <v>Nov 19</v>
      </c>
      <c r="H8689" s="27">
        <f t="shared" si="408"/>
        <v>8688</v>
      </c>
      <c r="I8689" s="30" t="str">
        <f>IF(G8689='Check Register'!$E$1,H8689,"")</f>
        <v/>
      </c>
      <c r="J8689" s="16" t="str">
        <f t="shared" si="407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6"/>
        <v>Nov 19</v>
      </c>
      <c r="H8690" s="27">
        <f t="shared" si="408"/>
        <v>8689</v>
      </c>
      <c r="I8690" s="30" t="str">
        <f>IF(G8690='Check Register'!$E$1,H8690,"")</f>
        <v/>
      </c>
      <c r="J8690" s="16" t="str">
        <f t="shared" si="407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6"/>
        <v>Nov 19</v>
      </c>
      <c r="H8691" s="27">
        <f t="shared" si="408"/>
        <v>8690</v>
      </c>
      <c r="I8691" s="30" t="str">
        <f>IF(G8691='Check Register'!$E$1,H8691,"")</f>
        <v/>
      </c>
      <c r="J8691" s="16" t="str">
        <f t="shared" si="407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6"/>
        <v>Nov 19</v>
      </c>
      <c r="H8692" s="27">
        <f t="shared" si="408"/>
        <v>8691</v>
      </c>
      <c r="I8692" s="30" t="str">
        <f>IF(G8692='Check Register'!$E$1,H8692,"")</f>
        <v/>
      </c>
      <c r="J8692" s="16" t="str">
        <f t="shared" si="407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6"/>
        <v>Nov 19</v>
      </c>
      <c r="H8693" s="27">
        <f t="shared" si="408"/>
        <v>8692</v>
      </c>
      <c r="I8693" s="30" t="str">
        <f>IF(G8693='Check Register'!$E$1,H8693,"")</f>
        <v/>
      </c>
      <c r="J8693" s="16" t="str">
        <f t="shared" si="407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6"/>
        <v>Nov 19</v>
      </c>
      <c r="H8694" s="27">
        <f t="shared" si="408"/>
        <v>8693</v>
      </c>
      <c r="I8694" s="30" t="str">
        <f>IF(G8694='Check Register'!$E$1,H8694,"")</f>
        <v/>
      </c>
      <c r="J8694" s="16" t="str">
        <f t="shared" si="407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6"/>
        <v>Nov 19</v>
      </c>
      <c r="H8695" s="27">
        <f t="shared" si="408"/>
        <v>8694</v>
      </c>
      <c r="I8695" s="30" t="str">
        <f>IF(G8695='Check Register'!$E$1,H8695,"")</f>
        <v/>
      </c>
      <c r="J8695" s="16" t="str">
        <f t="shared" si="407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6"/>
        <v>Nov 19</v>
      </c>
      <c r="H8696" s="27">
        <f t="shared" si="408"/>
        <v>8695</v>
      </c>
      <c r="I8696" s="30" t="str">
        <f>IF(G8696='Check Register'!$E$1,H8696,"")</f>
        <v/>
      </c>
      <c r="J8696" s="16" t="str">
        <f t="shared" si="407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6"/>
        <v>Nov 19</v>
      </c>
      <c r="H8697" s="27">
        <f t="shared" si="408"/>
        <v>8696</v>
      </c>
      <c r="I8697" s="30" t="str">
        <f>IF(G8697='Check Register'!$E$1,H8697,"")</f>
        <v/>
      </c>
      <c r="J8697" s="16" t="str">
        <f t="shared" si="407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6"/>
        <v>Nov 19</v>
      </c>
      <c r="H8698" s="27">
        <f t="shared" si="408"/>
        <v>8697</v>
      </c>
      <c r="I8698" s="30" t="str">
        <f>IF(G8698='Check Register'!$E$1,H8698,"")</f>
        <v/>
      </c>
      <c r="J8698" s="16" t="str">
        <f t="shared" si="407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6"/>
        <v>Nov 19</v>
      </c>
      <c r="H8699" s="27">
        <f t="shared" si="408"/>
        <v>8698</v>
      </c>
      <c r="I8699" s="30" t="str">
        <f>IF(G8699='Check Register'!$E$1,H8699,"")</f>
        <v/>
      </c>
      <c r="J8699" s="16" t="str">
        <f t="shared" si="407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6"/>
        <v>Nov 19</v>
      </c>
      <c r="H8700" s="27">
        <f t="shared" si="408"/>
        <v>8699</v>
      </c>
      <c r="I8700" s="30" t="str">
        <f>IF(G8700='Check Register'!$E$1,H8700,"")</f>
        <v/>
      </c>
      <c r="J8700" s="16" t="str">
        <f t="shared" si="407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6"/>
        <v>Nov 19</v>
      </c>
      <c r="H8701" s="27">
        <f t="shared" si="408"/>
        <v>8700</v>
      </c>
      <c r="I8701" s="30" t="str">
        <f>IF(G8701='Check Register'!$E$1,H8701,"")</f>
        <v/>
      </c>
      <c r="J8701" s="16" t="str">
        <f t="shared" si="407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6"/>
        <v>Nov 19</v>
      </c>
      <c r="H8702" s="27">
        <f t="shared" si="408"/>
        <v>8701</v>
      </c>
      <c r="I8702" s="30" t="str">
        <f>IF(G8702='Check Register'!$E$1,H8702,"")</f>
        <v/>
      </c>
      <c r="J8702" s="16" t="str">
        <f t="shared" si="407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6"/>
        <v>Nov 19</v>
      </c>
      <c r="H8703" s="27">
        <f t="shared" si="408"/>
        <v>8702</v>
      </c>
      <c r="I8703" s="30" t="str">
        <f>IF(G8703='Check Register'!$E$1,H8703,"")</f>
        <v/>
      </c>
      <c r="J8703" s="16" t="str">
        <f t="shared" si="407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6"/>
        <v>Nov 19</v>
      </c>
      <c r="H8704" s="27">
        <f t="shared" si="408"/>
        <v>8703</v>
      </c>
      <c r="I8704" s="30" t="str">
        <f>IF(G8704='Check Register'!$E$1,H8704,"")</f>
        <v/>
      </c>
      <c r="J8704" s="16" t="str">
        <f t="shared" si="407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6"/>
        <v>Nov 19</v>
      </c>
      <c r="H8705" s="27">
        <f t="shared" si="408"/>
        <v>8704</v>
      </c>
      <c r="I8705" s="30" t="str">
        <f>IF(G8705='Check Register'!$E$1,H8705,"")</f>
        <v/>
      </c>
      <c r="J8705" s="16" t="str">
        <f t="shared" si="407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9">VLOOKUP(C8706,W:Y,3,TRUE)</f>
        <v>Nov 19</v>
      </c>
      <c r="H8706" s="27">
        <f t="shared" si="408"/>
        <v>8705</v>
      </c>
      <c r="I8706" s="30" t="str">
        <f>IF(G8706='Check Register'!$E$1,H8706,"")</f>
        <v/>
      </c>
      <c r="J8706" s="16" t="str">
        <f t="shared" ref="J8706:J8769" si="410">IFERROR(SMALL($I$2:$I$100000,H8706),"")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9"/>
        <v>Nov 19</v>
      </c>
      <c r="H8707" s="27">
        <f t="shared" si="408"/>
        <v>8706</v>
      </c>
      <c r="I8707" s="30" t="str">
        <f>IF(G8707='Check Register'!$E$1,H8707,"")</f>
        <v/>
      </c>
      <c r="J8707" s="16" t="str">
        <f t="shared" si="410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9"/>
        <v>Nov 19</v>
      </c>
      <c r="H8708" s="27">
        <f t="shared" si="408"/>
        <v>8707</v>
      </c>
      <c r="I8708" s="30" t="str">
        <f>IF(G8708='Check Register'!$E$1,H8708,"")</f>
        <v/>
      </c>
      <c r="J8708" s="16" t="str">
        <f t="shared" si="410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9"/>
        <v>Nov 19</v>
      </c>
      <c r="H8709" s="27">
        <f t="shared" ref="H8709:H8772" si="411">1+H8708</f>
        <v>8708</v>
      </c>
      <c r="I8709" s="30" t="str">
        <f>IF(G8709='Check Register'!$E$1,H8709,"")</f>
        <v/>
      </c>
      <c r="J8709" s="16" t="str">
        <f t="shared" si="410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9"/>
        <v>Nov 19</v>
      </c>
      <c r="H8710" s="27">
        <f t="shared" si="411"/>
        <v>8709</v>
      </c>
      <c r="I8710" s="30" t="str">
        <f>IF(G8710='Check Register'!$E$1,H8710,"")</f>
        <v/>
      </c>
      <c r="J8710" s="16" t="str">
        <f t="shared" si="410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9"/>
        <v>Nov 19</v>
      </c>
      <c r="H8711" s="27">
        <f t="shared" si="411"/>
        <v>8710</v>
      </c>
      <c r="I8711" s="30" t="str">
        <f>IF(G8711='Check Register'!$E$1,H8711,"")</f>
        <v/>
      </c>
      <c r="J8711" s="16" t="str">
        <f t="shared" si="410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9"/>
        <v>Nov 19</v>
      </c>
      <c r="H8712" s="27">
        <f t="shared" si="411"/>
        <v>8711</v>
      </c>
      <c r="I8712" s="30" t="str">
        <f>IF(G8712='Check Register'!$E$1,H8712,"")</f>
        <v/>
      </c>
      <c r="J8712" s="16" t="str">
        <f t="shared" si="410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9"/>
        <v>Nov 19</v>
      </c>
      <c r="H8713" s="27">
        <f t="shared" si="411"/>
        <v>8712</v>
      </c>
      <c r="I8713" s="30" t="str">
        <f>IF(G8713='Check Register'!$E$1,H8713,"")</f>
        <v/>
      </c>
      <c r="J8713" s="16" t="str">
        <f t="shared" si="410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9"/>
        <v>Nov 19</v>
      </c>
      <c r="H8714" s="27">
        <f t="shared" si="411"/>
        <v>8713</v>
      </c>
      <c r="I8714" s="30" t="str">
        <f>IF(G8714='Check Register'!$E$1,H8714,"")</f>
        <v/>
      </c>
      <c r="J8714" s="16" t="str">
        <f t="shared" si="410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9"/>
        <v>Nov 19</v>
      </c>
      <c r="H8715" s="27">
        <f t="shared" si="411"/>
        <v>8714</v>
      </c>
      <c r="I8715" s="30" t="str">
        <f>IF(G8715='Check Register'!$E$1,H8715,"")</f>
        <v/>
      </c>
      <c r="J8715" s="16" t="str">
        <f t="shared" si="410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9"/>
        <v>Nov 19</v>
      </c>
      <c r="H8716" s="27">
        <f t="shared" si="411"/>
        <v>8715</v>
      </c>
      <c r="I8716" s="30" t="str">
        <f>IF(G8716='Check Register'!$E$1,H8716,"")</f>
        <v/>
      </c>
      <c r="J8716" s="16" t="str">
        <f t="shared" si="410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9"/>
        <v>Nov 19</v>
      </c>
      <c r="H8717" s="27">
        <f t="shared" si="411"/>
        <v>8716</v>
      </c>
      <c r="I8717" s="30" t="str">
        <f>IF(G8717='Check Register'!$E$1,H8717,"")</f>
        <v/>
      </c>
      <c r="J8717" s="16" t="str">
        <f t="shared" si="410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9"/>
        <v>Nov 19</v>
      </c>
      <c r="H8718" s="27">
        <f t="shared" si="411"/>
        <v>8717</v>
      </c>
      <c r="I8718" s="30" t="str">
        <f>IF(G8718='Check Register'!$E$1,H8718,"")</f>
        <v/>
      </c>
      <c r="J8718" s="16" t="str">
        <f t="shared" si="410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9"/>
        <v>Nov 19</v>
      </c>
      <c r="H8719" s="27">
        <f t="shared" si="411"/>
        <v>8718</v>
      </c>
      <c r="I8719" s="30" t="str">
        <f>IF(G8719='Check Register'!$E$1,H8719,"")</f>
        <v/>
      </c>
      <c r="J8719" s="16" t="str">
        <f t="shared" si="410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9"/>
        <v>Nov 19</v>
      </c>
      <c r="H8720" s="27">
        <f t="shared" si="411"/>
        <v>8719</v>
      </c>
      <c r="I8720" s="30" t="str">
        <f>IF(G8720='Check Register'!$E$1,H8720,"")</f>
        <v/>
      </c>
      <c r="J8720" s="16" t="str">
        <f t="shared" si="410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9"/>
        <v>Nov 19</v>
      </c>
      <c r="H8721" s="27">
        <f t="shared" si="411"/>
        <v>8720</v>
      </c>
      <c r="I8721" s="30" t="str">
        <f>IF(G8721='Check Register'!$E$1,H8721,"")</f>
        <v/>
      </c>
      <c r="J8721" s="16" t="str">
        <f t="shared" si="410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9"/>
        <v>Nov 19</v>
      </c>
      <c r="H8722" s="27">
        <f t="shared" si="411"/>
        <v>8721</v>
      </c>
      <c r="I8722" s="30" t="str">
        <f>IF(G8722='Check Register'!$E$1,H8722,"")</f>
        <v/>
      </c>
      <c r="J8722" s="16" t="str">
        <f t="shared" si="410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9"/>
        <v>Nov 19</v>
      </c>
      <c r="H8723" s="27">
        <f t="shared" si="411"/>
        <v>8722</v>
      </c>
      <c r="I8723" s="30" t="str">
        <f>IF(G8723='Check Register'!$E$1,H8723,"")</f>
        <v/>
      </c>
      <c r="J8723" s="16" t="str">
        <f t="shared" si="410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9"/>
        <v>Nov 19</v>
      </c>
      <c r="H8724" s="27">
        <f t="shared" si="411"/>
        <v>8723</v>
      </c>
      <c r="I8724" s="30" t="str">
        <f>IF(G8724='Check Register'!$E$1,H8724,"")</f>
        <v/>
      </c>
      <c r="J8724" s="16" t="str">
        <f t="shared" si="410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9"/>
        <v>Nov 19</v>
      </c>
      <c r="H8725" s="27">
        <f t="shared" si="411"/>
        <v>8724</v>
      </c>
      <c r="I8725" s="30" t="str">
        <f>IF(G8725='Check Register'!$E$1,H8725,"")</f>
        <v/>
      </c>
      <c r="J8725" s="16" t="str">
        <f t="shared" si="410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9"/>
        <v>Nov 19</v>
      </c>
      <c r="H8726" s="27">
        <f t="shared" si="411"/>
        <v>8725</v>
      </c>
      <c r="I8726" s="30" t="str">
        <f>IF(G8726='Check Register'!$E$1,H8726,"")</f>
        <v/>
      </c>
      <c r="J8726" s="16" t="str">
        <f t="shared" si="410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9"/>
        <v>Nov 19</v>
      </c>
      <c r="H8727" s="27">
        <f t="shared" si="411"/>
        <v>8726</v>
      </c>
      <c r="I8727" s="30" t="str">
        <f>IF(G8727='Check Register'!$E$1,H8727,"")</f>
        <v/>
      </c>
      <c r="J8727" s="16" t="str">
        <f t="shared" si="410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9"/>
        <v>Nov 19</v>
      </c>
      <c r="H8728" s="27">
        <f t="shared" si="411"/>
        <v>8727</v>
      </c>
      <c r="I8728" s="30" t="str">
        <f>IF(G8728='Check Register'!$E$1,H8728,"")</f>
        <v/>
      </c>
      <c r="J8728" s="16" t="str">
        <f t="shared" si="410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9"/>
        <v>Nov 19</v>
      </c>
      <c r="H8729" s="27">
        <f t="shared" si="411"/>
        <v>8728</v>
      </c>
      <c r="I8729" s="30" t="str">
        <f>IF(G8729='Check Register'!$E$1,H8729,"")</f>
        <v/>
      </c>
      <c r="J8729" s="16" t="str">
        <f t="shared" si="410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9"/>
        <v>Nov 19</v>
      </c>
      <c r="H8730" s="27">
        <f t="shared" si="411"/>
        <v>8729</v>
      </c>
      <c r="I8730" s="30" t="str">
        <f>IF(G8730='Check Register'!$E$1,H8730,"")</f>
        <v/>
      </c>
      <c r="J8730" s="16" t="str">
        <f t="shared" si="410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9"/>
        <v>Nov 19</v>
      </c>
      <c r="H8731" s="27">
        <f t="shared" si="411"/>
        <v>8730</v>
      </c>
      <c r="I8731" s="30" t="str">
        <f>IF(G8731='Check Register'!$E$1,H8731,"")</f>
        <v/>
      </c>
      <c r="J8731" s="16" t="str">
        <f t="shared" si="410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9"/>
        <v>Nov 19</v>
      </c>
      <c r="H8732" s="27">
        <f t="shared" si="411"/>
        <v>8731</v>
      </c>
      <c r="I8732" s="30" t="str">
        <f>IF(G8732='Check Register'!$E$1,H8732,"")</f>
        <v/>
      </c>
      <c r="J8732" s="16" t="str">
        <f t="shared" si="410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9"/>
        <v>Nov 19</v>
      </c>
      <c r="H8733" s="27">
        <f t="shared" si="411"/>
        <v>8732</v>
      </c>
      <c r="I8733" s="30" t="str">
        <f>IF(G8733='Check Register'!$E$1,H8733,"")</f>
        <v/>
      </c>
      <c r="J8733" s="16" t="str">
        <f t="shared" si="410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9"/>
        <v>Nov 19</v>
      </c>
      <c r="H8734" s="27">
        <f t="shared" si="411"/>
        <v>8733</v>
      </c>
      <c r="I8734" s="30" t="str">
        <f>IF(G8734='Check Register'!$E$1,H8734,"")</f>
        <v/>
      </c>
      <c r="J8734" s="16" t="str">
        <f t="shared" si="410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9"/>
        <v>Nov 19</v>
      </c>
      <c r="H8735" s="27">
        <f t="shared" si="411"/>
        <v>8734</v>
      </c>
      <c r="I8735" s="30" t="str">
        <f>IF(G8735='Check Register'!$E$1,H8735,"")</f>
        <v/>
      </c>
      <c r="J8735" s="16" t="str">
        <f t="shared" si="410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9"/>
        <v>Nov 19</v>
      </c>
      <c r="H8736" s="27">
        <f t="shared" si="411"/>
        <v>8735</v>
      </c>
      <c r="I8736" s="30" t="str">
        <f>IF(G8736='Check Register'!$E$1,H8736,"")</f>
        <v/>
      </c>
      <c r="J8736" s="16" t="str">
        <f t="shared" si="410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9"/>
        <v>Nov 19</v>
      </c>
      <c r="H8737" s="27">
        <f t="shared" si="411"/>
        <v>8736</v>
      </c>
      <c r="I8737" s="30" t="str">
        <f>IF(G8737='Check Register'!$E$1,H8737,"")</f>
        <v/>
      </c>
      <c r="J8737" s="16" t="str">
        <f t="shared" si="410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9"/>
        <v>Nov 19</v>
      </c>
      <c r="H8738" s="27">
        <f t="shared" si="411"/>
        <v>8737</v>
      </c>
      <c r="I8738" s="30" t="str">
        <f>IF(G8738='Check Register'!$E$1,H8738,"")</f>
        <v/>
      </c>
      <c r="J8738" s="16" t="str">
        <f t="shared" si="410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9"/>
        <v>Nov 19</v>
      </c>
      <c r="H8739" s="27">
        <f t="shared" si="411"/>
        <v>8738</v>
      </c>
      <c r="I8739" s="30" t="str">
        <f>IF(G8739='Check Register'!$E$1,H8739,"")</f>
        <v/>
      </c>
      <c r="J8739" s="16" t="str">
        <f t="shared" si="410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9"/>
        <v>Nov 19</v>
      </c>
      <c r="H8740" s="27">
        <f t="shared" si="411"/>
        <v>8739</v>
      </c>
      <c r="I8740" s="30" t="str">
        <f>IF(G8740='Check Register'!$E$1,H8740,"")</f>
        <v/>
      </c>
      <c r="J8740" s="16" t="str">
        <f t="shared" si="410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9"/>
        <v>Nov 19</v>
      </c>
      <c r="H8741" s="27">
        <f t="shared" si="411"/>
        <v>8740</v>
      </c>
      <c r="I8741" s="30" t="str">
        <f>IF(G8741='Check Register'!$E$1,H8741,"")</f>
        <v/>
      </c>
      <c r="J8741" s="16" t="str">
        <f t="shared" si="410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9"/>
        <v>Nov 19</v>
      </c>
      <c r="H8742" s="27">
        <f t="shared" si="411"/>
        <v>8741</v>
      </c>
      <c r="I8742" s="30" t="str">
        <f>IF(G8742='Check Register'!$E$1,H8742,"")</f>
        <v/>
      </c>
      <c r="J8742" s="16" t="str">
        <f t="shared" si="410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9"/>
        <v>Nov 19</v>
      </c>
      <c r="H8743" s="27">
        <f t="shared" si="411"/>
        <v>8742</v>
      </c>
      <c r="I8743" s="30" t="str">
        <f>IF(G8743='Check Register'!$E$1,H8743,"")</f>
        <v/>
      </c>
      <c r="J8743" s="16" t="str">
        <f t="shared" si="410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9"/>
        <v>Nov 19</v>
      </c>
      <c r="H8744" s="27">
        <f t="shared" si="411"/>
        <v>8743</v>
      </c>
      <c r="I8744" s="30" t="str">
        <f>IF(G8744='Check Register'!$E$1,H8744,"")</f>
        <v/>
      </c>
      <c r="J8744" s="16" t="str">
        <f t="shared" si="410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9"/>
        <v>Nov 19</v>
      </c>
      <c r="H8745" s="27">
        <f t="shared" si="411"/>
        <v>8744</v>
      </c>
      <c r="I8745" s="30" t="str">
        <f>IF(G8745='Check Register'!$E$1,H8745,"")</f>
        <v/>
      </c>
      <c r="J8745" s="16" t="str">
        <f t="shared" si="410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9"/>
        <v>Nov 19</v>
      </c>
      <c r="H8746" s="27">
        <f t="shared" si="411"/>
        <v>8745</v>
      </c>
      <c r="I8746" s="30" t="str">
        <f>IF(G8746='Check Register'!$E$1,H8746,"")</f>
        <v/>
      </c>
      <c r="J8746" s="16" t="str">
        <f t="shared" si="410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9"/>
        <v>Nov 19</v>
      </c>
      <c r="H8747" s="27">
        <f t="shared" si="411"/>
        <v>8746</v>
      </c>
      <c r="I8747" s="30" t="str">
        <f>IF(G8747='Check Register'!$E$1,H8747,"")</f>
        <v/>
      </c>
      <c r="J8747" s="16" t="str">
        <f t="shared" si="410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9"/>
        <v>Nov 19</v>
      </c>
      <c r="H8748" s="27">
        <f t="shared" si="411"/>
        <v>8747</v>
      </c>
      <c r="I8748" s="30" t="str">
        <f>IF(G8748='Check Register'!$E$1,H8748,"")</f>
        <v/>
      </c>
      <c r="J8748" s="16" t="str">
        <f t="shared" si="410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9"/>
        <v>Nov 19</v>
      </c>
      <c r="H8749" s="27">
        <f t="shared" si="411"/>
        <v>8748</v>
      </c>
      <c r="I8749" s="30" t="str">
        <f>IF(G8749='Check Register'!$E$1,H8749,"")</f>
        <v/>
      </c>
      <c r="J8749" s="16" t="str">
        <f t="shared" si="410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9"/>
        <v>Nov 19</v>
      </c>
      <c r="H8750" s="27">
        <f t="shared" si="411"/>
        <v>8749</v>
      </c>
      <c r="I8750" s="30" t="str">
        <f>IF(G8750='Check Register'!$E$1,H8750,"")</f>
        <v/>
      </c>
      <c r="J8750" s="16" t="str">
        <f t="shared" si="410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9"/>
        <v>Nov 19</v>
      </c>
      <c r="H8751" s="27">
        <f t="shared" si="411"/>
        <v>8750</v>
      </c>
      <c r="I8751" s="30" t="str">
        <f>IF(G8751='Check Register'!$E$1,H8751,"")</f>
        <v/>
      </c>
      <c r="J8751" s="16" t="str">
        <f t="shared" si="410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9"/>
        <v>Nov 19</v>
      </c>
      <c r="H8752" s="27">
        <f t="shared" si="411"/>
        <v>8751</v>
      </c>
      <c r="I8752" s="30" t="str">
        <f>IF(G8752='Check Register'!$E$1,H8752,"")</f>
        <v/>
      </c>
      <c r="J8752" s="16" t="str">
        <f t="shared" si="410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9"/>
        <v>Nov 19</v>
      </c>
      <c r="H8753" s="27">
        <f t="shared" si="411"/>
        <v>8752</v>
      </c>
      <c r="I8753" s="30" t="str">
        <f>IF(G8753='Check Register'!$E$1,H8753,"")</f>
        <v/>
      </c>
      <c r="J8753" s="16" t="str">
        <f t="shared" si="410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9"/>
        <v>Nov 19</v>
      </c>
      <c r="H8754" s="27">
        <f t="shared" si="411"/>
        <v>8753</v>
      </c>
      <c r="I8754" s="30" t="str">
        <f>IF(G8754='Check Register'!$E$1,H8754,"")</f>
        <v/>
      </c>
      <c r="J8754" s="16" t="str">
        <f t="shared" si="410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9"/>
        <v>Nov 19</v>
      </c>
      <c r="H8755" s="27">
        <f t="shared" si="411"/>
        <v>8754</v>
      </c>
      <c r="I8755" s="30" t="str">
        <f>IF(G8755='Check Register'!$E$1,H8755,"")</f>
        <v/>
      </c>
      <c r="J8755" s="16" t="str">
        <f t="shared" si="410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9"/>
        <v>Nov 19</v>
      </c>
      <c r="H8756" s="27">
        <f t="shared" si="411"/>
        <v>8755</v>
      </c>
      <c r="I8756" s="30" t="str">
        <f>IF(G8756='Check Register'!$E$1,H8756,"")</f>
        <v/>
      </c>
      <c r="J8756" s="16" t="str">
        <f t="shared" si="410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9"/>
        <v>Nov 19</v>
      </c>
      <c r="H8757" s="27">
        <f t="shared" si="411"/>
        <v>8756</v>
      </c>
      <c r="I8757" s="30" t="str">
        <f>IF(G8757='Check Register'!$E$1,H8757,"")</f>
        <v/>
      </c>
      <c r="J8757" s="16" t="str">
        <f t="shared" si="410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9"/>
        <v>Nov 19</v>
      </c>
      <c r="H8758" s="27">
        <f t="shared" si="411"/>
        <v>8757</v>
      </c>
      <c r="I8758" s="30" t="str">
        <f>IF(G8758='Check Register'!$E$1,H8758,"")</f>
        <v/>
      </c>
      <c r="J8758" s="16" t="str">
        <f t="shared" si="410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9"/>
        <v>Nov 19</v>
      </c>
      <c r="H8759" s="27">
        <f t="shared" si="411"/>
        <v>8758</v>
      </c>
      <c r="I8759" s="30" t="str">
        <f>IF(G8759='Check Register'!$E$1,H8759,"")</f>
        <v/>
      </c>
      <c r="J8759" s="16" t="str">
        <f t="shared" si="410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9"/>
        <v>Nov 19</v>
      </c>
      <c r="H8760" s="27">
        <f t="shared" si="411"/>
        <v>8759</v>
      </c>
      <c r="I8760" s="30" t="str">
        <f>IF(G8760='Check Register'!$E$1,H8760,"")</f>
        <v/>
      </c>
      <c r="J8760" s="16" t="str">
        <f t="shared" si="410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9"/>
        <v>Nov 19</v>
      </c>
      <c r="H8761" s="27">
        <f t="shared" si="411"/>
        <v>8760</v>
      </c>
      <c r="I8761" s="30" t="str">
        <f>IF(G8761='Check Register'!$E$1,H8761,"")</f>
        <v/>
      </c>
      <c r="J8761" s="16" t="str">
        <f t="shared" si="410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9"/>
        <v>Nov 19</v>
      </c>
      <c r="H8762" s="27">
        <f t="shared" si="411"/>
        <v>8761</v>
      </c>
      <c r="I8762" s="30" t="str">
        <f>IF(G8762='Check Register'!$E$1,H8762,"")</f>
        <v/>
      </c>
      <c r="J8762" s="16" t="str">
        <f t="shared" si="410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9"/>
        <v>Nov 19</v>
      </c>
      <c r="H8763" s="27">
        <f t="shared" si="411"/>
        <v>8762</v>
      </c>
      <c r="I8763" s="30" t="str">
        <f>IF(G8763='Check Register'!$E$1,H8763,"")</f>
        <v/>
      </c>
      <c r="J8763" s="16" t="str">
        <f t="shared" si="410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9"/>
        <v>Nov 19</v>
      </c>
      <c r="H8764" s="27">
        <f t="shared" si="411"/>
        <v>8763</v>
      </c>
      <c r="I8764" s="30" t="str">
        <f>IF(G8764='Check Register'!$E$1,H8764,"")</f>
        <v/>
      </c>
      <c r="J8764" s="16" t="str">
        <f t="shared" si="410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9"/>
        <v>Nov 19</v>
      </c>
      <c r="H8765" s="27">
        <f t="shared" si="411"/>
        <v>8764</v>
      </c>
      <c r="I8765" s="30" t="str">
        <f>IF(G8765='Check Register'!$E$1,H8765,"")</f>
        <v/>
      </c>
      <c r="J8765" s="16" t="str">
        <f t="shared" si="410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9"/>
        <v>Nov 19</v>
      </c>
      <c r="H8766" s="27">
        <f t="shared" si="411"/>
        <v>8765</v>
      </c>
      <c r="I8766" s="30" t="str">
        <f>IF(G8766='Check Register'!$E$1,H8766,"")</f>
        <v/>
      </c>
      <c r="J8766" s="16" t="str">
        <f t="shared" si="410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9"/>
        <v>Nov 19</v>
      </c>
      <c r="H8767" s="27">
        <f t="shared" si="411"/>
        <v>8766</v>
      </c>
      <c r="I8767" s="30" t="str">
        <f>IF(G8767='Check Register'!$E$1,H8767,"")</f>
        <v/>
      </c>
      <c r="J8767" s="16" t="str">
        <f t="shared" si="410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9"/>
        <v>Nov 19</v>
      </c>
      <c r="H8768" s="27">
        <f t="shared" si="411"/>
        <v>8767</v>
      </c>
      <c r="I8768" s="30" t="str">
        <f>IF(G8768='Check Register'!$E$1,H8768,"")</f>
        <v/>
      </c>
      <c r="J8768" s="16" t="str">
        <f t="shared" si="410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9"/>
        <v>Nov 19</v>
      </c>
      <c r="H8769" s="27">
        <f t="shared" si="411"/>
        <v>8768</v>
      </c>
      <c r="I8769" s="30" t="str">
        <f>IF(G8769='Check Register'!$E$1,H8769,"")</f>
        <v/>
      </c>
      <c r="J8769" s="16" t="str">
        <f t="shared" si="410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2">VLOOKUP(C8770,W:Y,3,TRUE)</f>
        <v>Nov 19</v>
      </c>
      <c r="H8770" s="27">
        <f t="shared" si="411"/>
        <v>8769</v>
      </c>
      <c r="I8770" s="30" t="str">
        <f>IF(G8770='Check Register'!$E$1,H8770,"")</f>
        <v/>
      </c>
      <c r="J8770" s="16" t="str">
        <f t="shared" ref="J8770:J8833" si="413">IFERROR(SMALL($I$2:$I$100000,H8770),"")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2"/>
        <v>Nov 19</v>
      </c>
      <c r="H8771" s="27">
        <f t="shared" si="411"/>
        <v>8770</v>
      </c>
      <c r="I8771" s="30" t="str">
        <f>IF(G8771='Check Register'!$E$1,H8771,"")</f>
        <v/>
      </c>
      <c r="J8771" s="16" t="str">
        <f t="shared" si="413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2"/>
        <v>Nov 19</v>
      </c>
      <c r="H8772" s="27">
        <f t="shared" si="411"/>
        <v>8771</v>
      </c>
      <c r="I8772" s="30" t="str">
        <f>IF(G8772='Check Register'!$E$1,H8772,"")</f>
        <v/>
      </c>
      <c r="J8772" s="16" t="str">
        <f t="shared" si="413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2"/>
        <v>Nov 19</v>
      </c>
      <c r="H8773" s="27">
        <f t="shared" ref="H8773:H8836" si="414">1+H8772</f>
        <v>8772</v>
      </c>
      <c r="I8773" s="30" t="str">
        <f>IF(G8773='Check Register'!$E$1,H8773,"")</f>
        <v/>
      </c>
      <c r="J8773" s="16" t="str">
        <f t="shared" si="413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2"/>
        <v>Nov 19</v>
      </c>
      <c r="H8774" s="27">
        <f t="shared" si="414"/>
        <v>8773</v>
      </c>
      <c r="I8774" s="30" t="str">
        <f>IF(G8774='Check Register'!$E$1,H8774,"")</f>
        <v/>
      </c>
      <c r="J8774" s="16" t="str">
        <f t="shared" si="413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2"/>
        <v>Nov 19</v>
      </c>
      <c r="H8775" s="27">
        <f t="shared" si="414"/>
        <v>8774</v>
      </c>
      <c r="I8775" s="30" t="str">
        <f>IF(G8775='Check Register'!$E$1,H8775,"")</f>
        <v/>
      </c>
      <c r="J8775" s="16" t="str">
        <f t="shared" si="413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2"/>
        <v>Nov 19</v>
      </c>
      <c r="H8776" s="27">
        <f t="shared" si="414"/>
        <v>8775</v>
      </c>
      <c r="I8776" s="30" t="str">
        <f>IF(G8776='Check Register'!$E$1,H8776,"")</f>
        <v/>
      </c>
      <c r="J8776" s="16" t="str">
        <f t="shared" si="413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2"/>
        <v>Nov 19</v>
      </c>
      <c r="H8777" s="27">
        <f t="shared" si="414"/>
        <v>8776</v>
      </c>
      <c r="I8777" s="30" t="str">
        <f>IF(G8777='Check Register'!$E$1,H8777,"")</f>
        <v/>
      </c>
      <c r="J8777" s="16" t="str">
        <f t="shared" si="413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2"/>
        <v>Nov 19</v>
      </c>
      <c r="H8778" s="27">
        <f t="shared" si="414"/>
        <v>8777</v>
      </c>
      <c r="I8778" s="30" t="str">
        <f>IF(G8778='Check Register'!$E$1,H8778,"")</f>
        <v/>
      </c>
      <c r="J8778" s="16" t="str">
        <f t="shared" si="413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2"/>
        <v>Nov 19</v>
      </c>
      <c r="H8779" s="27">
        <f t="shared" si="414"/>
        <v>8778</v>
      </c>
      <c r="I8779" s="30" t="str">
        <f>IF(G8779='Check Register'!$E$1,H8779,"")</f>
        <v/>
      </c>
      <c r="J8779" s="16" t="str">
        <f t="shared" si="413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2"/>
        <v>Nov 19</v>
      </c>
      <c r="H8780" s="27">
        <f t="shared" si="414"/>
        <v>8779</v>
      </c>
      <c r="I8780" s="30" t="str">
        <f>IF(G8780='Check Register'!$E$1,H8780,"")</f>
        <v/>
      </c>
      <c r="J8780" s="16" t="str">
        <f t="shared" si="413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2"/>
        <v>Nov 19</v>
      </c>
      <c r="H8781" s="27">
        <f t="shared" si="414"/>
        <v>8780</v>
      </c>
      <c r="I8781" s="30" t="str">
        <f>IF(G8781='Check Register'!$E$1,H8781,"")</f>
        <v/>
      </c>
      <c r="J8781" s="16" t="str">
        <f t="shared" si="413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2"/>
        <v>Nov 19</v>
      </c>
      <c r="H8782" s="27">
        <f t="shared" si="414"/>
        <v>8781</v>
      </c>
      <c r="I8782" s="30" t="str">
        <f>IF(G8782='Check Register'!$E$1,H8782,"")</f>
        <v/>
      </c>
      <c r="J8782" s="16" t="str">
        <f t="shared" si="413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2"/>
        <v>Nov 19</v>
      </c>
      <c r="H8783" s="27">
        <f t="shared" si="414"/>
        <v>8782</v>
      </c>
      <c r="I8783" s="30" t="str">
        <f>IF(G8783='Check Register'!$E$1,H8783,"")</f>
        <v/>
      </c>
      <c r="J8783" s="16" t="str">
        <f t="shared" si="413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2"/>
        <v>Nov 19</v>
      </c>
      <c r="H8784" s="27">
        <f t="shared" si="414"/>
        <v>8783</v>
      </c>
      <c r="I8784" s="30" t="str">
        <f>IF(G8784='Check Register'!$E$1,H8784,"")</f>
        <v/>
      </c>
      <c r="J8784" s="16" t="str">
        <f t="shared" si="413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2"/>
        <v>Nov 19</v>
      </c>
      <c r="H8785" s="27">
        <f t="shared" si="414"/>
        <v>8784</v>
      </c>
      <c r="I8785" s="30" t="str">
        <f>IF(G8785='Check Register'!$E$1,H8785,"")</f>
        <v/>
      </c>
      <c r="J8785" s="16" t="str">
        <f t="shared" si="413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2"/>
        <v>Nov 19</v>
      </c>
      <c r="H8786" s="27">
        <f t="shared" si="414"/>
        <v>8785</v>
      </c>
      <c r="I8786" s="30" t="str">
        <f>IF(G8786='Check Register'!$E$1,H8786,"")</f>
        <v/>
      </c>
      <c r="J8786" s="16" t="str">
        <f t="shared" si="413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2"/>
        <v>Nov 19</v>
      </c>
      <c r="H8787" s="27">
        <f t="shared" si="414"/>
        <v>8786</v>
      </c>
      <c r="I8787" s="30" t="str">
        <f>IF(G8787='Check Register'!$E$1,H8787,"")</f>
        <v/>
      </c>
      <c r="J8787" s="16" t="str">
        <f t="shared" si="413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2"/>
        <v>Nov 19</v>
      </c>
      <c r="H8788" s="27">
        <f t="shared" si="414"/>
        <v>8787</v>
      </c>
      <c r="I8788" s="30" t="str">
        <f>IF(G8788='Check Register'!$E$1,H8788,"")</f>
        <v/>
      </c>
      <c r="J8788" s="16" t="str">
        <f t="shared" si="413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2"/>
        <v>Nov 19</v>
      </c>
      <c r="H8789" s="27">
        <f t="shared" si="414"/>
        <v>8788</v>
      </c>
      <c r="I8789" s="30" t="str">
        <f>IF(G8789='Check Register'!$E$1,H8789,"")</f>
        <v/>
      </c>
      <c r="J8789" s="16" t="str">
        <f t="shared" si="413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2"/>
        <v>Nov 19</v>
      </c>
      <c r="H8790" s="27">
        <f t="shared" si="414"/>
        <v>8789</v>
      </c>
      <c r="I8790" s="30" t="str">
        <f>IF(G8790='Check Register'!$E$1,H8790,"")</f>
        <v/>
      </c>
      <c r="J8790" s="16" t="str">
        <f t="shared" si="413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2"/>
        <v>Nov 19</v>
      </c>
      <c r="H8791" s="27">
        <f t="shared" si="414"/>
        <v>8790</v>
      </c>
      <c r="I8791" s="30" t="str">
        <f>IF(G8791='Check Register'!$E$1,H8791,"")</f>
        <v/>
      </c>
      <c r="J8791" s="16" t="str">
        <f t="shared" si="413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2"/>
        <v>Nov 19</v>
      </c>
      <c r="H8792" s="27">
        <f t="shared" si="414"/>
        <v>8791</v>
      </c>
      <c r="I8792" s="30" t="str">
        <f>IF(G8792='Check Register'!$E$1,H8792,"")</f>
        <v/>
      </c>
      <c r="J8792" s="16" t="str">
        <f t="shared" si="413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2"/>
        <v>Nov 19</v>
      </c>
      <c r="H8793" s="27">
        <f t="shared" si="414"/>
        <v>8792</v>
      </c>
      <c r="I8793" s="30" t="str">
        <f>IF(G8793='Check Register'!$E$1,H8793,"")</f>
        <v/>
      </c>
      <c r="J8793" s="16" t="str">
        <f t="shared" si="413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2"/>
        <v>Nov 19</v>
      </c>
      <c r="H8794" s="27">
        <f t="shared" si="414"/>
        <v>8793</v>
      </c>
      <c r="I8794" s="30" t="str">
        <f>IF(G8794='Check Register'!$E$1,H8794,"")</f>
        <v/>
      </c>
      <c r="J8794" s="16" t="str">
        <f t="shared" si="413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2"/>
        <v>Nov 19</v>
      </c>
      <c r="H8795" s="27">
        <f t="shared" si="414"/>
        <v>8794</v>
      </c>
      <c r="I8795" s="30" t="str">
        <f>IF(G8795='Check Register'!$E$1,H8795,"")</f>
        <v/>
      </c>
      <c r="J8795" s="16" t="str">
        <f t="shared" si="413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2"/>
        <v>Nov 19</v>
      </c>
      <c r="H8796" s="27">
        <f t="shared" si="414"/>
        <v>8795</v>
      </c>
      <c r="I8796" s="30" t="str">
        <f>IF(G8796='Check Register'!$E$1,H8796,"")</f>
        <v/>
      </c>
      <c r="J8796" s="16" t="str">
        <f t="shared" si="413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2"/>
        <v>Nov 19</v>
      </c>
      <c r="H8797" s="27">
        <f t="shared" si="414"/>
        <v>8796</v>
      </c>
      <c r="I8797" s="30" t="str">
        <f>IF(G8797='Check Register'!$E$1,H8797,"")</f>
        <v/>
      </c>
      <c r="J8797" s="16" t="str">
        <f t="shared" si="413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2"/>
        <v>Nov 19</v>
      </c>
      <c r="H8798" s="27">
        <f t="shared" si="414"/>
        <v>8797</v>
      </c>
      <c r="I8798" s="30" t="str">
        <f>IF(G8798='Check Register'!$E$1,H8798,"")</f>
        <v/>
      </c>
      <c r="J8798" s="16" t="str">
        <f t="shared" si="413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2"/>
        <v>Nov 19</v>
      </c>
      <c r="H8799" s="27">
        <f t="shared" si="414"/>
        <v>8798</v>
      </c>
      <c r="I8799" s="30" t="str">
        <f>IF(G8799='Check Register'!$E$1,H8799,"")</f>
        <v/>
      </c>
      <c r="J8799" s="16" t="str">
        <f t="shared" si="413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2"/>
        <v>Nov 19</v>
      </c>
      <c r="H8800" s="27">
        <f t="shared" si="414"/>
        <v>8799</v>
      </c>
      <c r="I8800" s="30" t="str">
        <f>IF(G8800='Check Register'!$E$1,H8800,"")</f>
        <v/>
      </c>
      <c r="J8800" s="16" t="str">
        <f t="shared" si="413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2"/>
        <v>Nov 19</v>
      </c>
      <c r="H8801" s="27">
        <f t="shared" si="414"/>
        <v>8800</v>
      </c>
      <c r="I8801" s="30" t="str">
        <f>IF(G8801='Check Register'!$E$1,H8801,"")</f>
        <v/>
      </c>
      <c r="J8801" s="16" t="str">
        <f t="shared" si="413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2"/>
        <v>Nov 19</v>
      </c>
      <c r="H8802" s="27">
        <f t="shared" si="414"/>
        <v>8801</v>
      </c>
      <c r="I8802" s="30" t="str">
        <f>IF(G8802='Check Register'!$E$1,H8802,"")</f>
        <v/>
      </c>
      <c r="J8802" s="16" t="str">
        <f t="shared" si="413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2"/>
        <v>Nov 19</v>
      </c>
      <c r="H8803" s="27">
        <f t="shared" si="414"/>
        <v>8802</v>
      </c>
      <c r="I8803" s="30" t="str">
        <f>IF(G8803='Check Register'!$E$1,H8803,"")</f>
        <v/>
      </c>
      <c r="J8803" s="16" t="str">
        <f t="shared" si="413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2"/>
        <v>Nov 19</v>
      </c>
      <c r="H8804" s="27">
        <f t="shared" si="414"/>
        <v>8803</v>
      </c>
      <c r="I8804" s="30" t="str">
        <f>IF(G8804='Check Register'!$E$1,H8804,"")</f>
        <v/>
      </c>
      <c r="J8804" s="16" t="str">
        <f t="shared" si="413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2"/>
        <v>Nov 19</v>
      </c>
      <c r="H8805" s="27">
        <f t="shared" si="414"/>
        <v>8804</v>
      </c>
      <c r="I8805" s="30" t="str">
        <f>IF(G8805='Check Register'!$E$1,H8805,"")</f>
        <v/>
      </c>
      <c r="J8805" s="16" t="str">
        <f t="shared" si="413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2"/>
        <v>Nov 19</v>
      </c>
      <c r="H8806" s="27">
        <f t="shared" si="414"/>
        <v>8805</v>
      </c>
      <c r="I8806" s="30" t="str">
        <f>IF(G8806='Check Register'!$E$1,H8806,"")</f>
        <v/>
      </c>
      <c r="J8806" s="16" t="str">
        <f t="shared" si="413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2"/>
        <v>Nov 19</v>
      </c>
      <c r="H8807" s="27">
        <f t="shared" si="414"/>
        <v>8806</v>
      </c>
      <c r="I8807" s="30" t="str">
        <f>IF(G8807='Check Register'!$E$1,H8807,"")</f>
        <v/>
      </c>
      <c r="J8807" s="16" t="str">
        <f t="shared" si="413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2"/>
        <v>Nov 19</v>
      </c>
      <c r="H8808" s="27">
        <f t="shared" si="414"/>
        <v>8807</v>
      </c>
      <c r="I8808" s="30" t="str">
        <f>IF(G8808='Check Register'!$E$1,H8808,"")</f>
        <v/>
      </c>
      <c r="J8808" s="16" t="str">
        <f t="shared" si="413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2"/>
        <v>Nov 19</v>
      </c>
      <c r="H8809" s="27">
        <f t="shared" si="414"/>
        <v>8808</v>
      </c>
      <c r="I8809" s="30" t="str">
        <f>IF(G8809='Check Register'!$E$1,H8809,"")</f>
        <v/>
      </c>
      <c r="J8809" s="16" t="str">
        <f t="shared" si="413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2"/>
        <v>Nov 19</v>
      </c>
      <c r="H8810" s="27">
        <f t="shared" si="414"/>
        <v>8809</v>
      </c>
      <c r="I8810" s="30" t="str">
        <f>IF(G8810='Check Register'!$E$1,H8810,"")</f>
        <v/>
      </c>
      <c r="J8810" s="16" t="str">
        <f t="shared" si="413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2"/>
        <v>Nov 19</v>
      </c>
      <c r="H8811" s="27">
        <f t="shared" si="414"/>
        <v>8810</v>
      </c>
      <c r="I8811" s="30" t="str">
        <f>IF(G8811='Check Register'!$E$1,H8811,"")</f>
        <v/>
      </c>
      <c r="J8811" s="16" t="str">
        <f t="shared" si="413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2"/>
        <v>Nov 19</v>
      </c>
      <c r="H8812" s="27">
        <f t="shared" si="414"/>
        <v>8811</v>
      </c>
      <c r="I8812" s="30" t="str">
        <f>IF(G8812='Check Register'!$E$1,H8812,"")</f>
        <v/>
      </c>
      <c r="J8812" s="16" t="str">
        <f t="shared" si="413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2"/>
        <v>Nov 19</v>
      </c>
      <c r="H8813" s="27">
        <f t="shared" si="414"/>
        <v>8812</v>
      </c>
      <c r="I8813" s="30" t="str">
        <f>IF(G8813='Check Register'!$E$1,H8813,"")</f>
        <v/>
      </c>
      <c r="J8813" s="16" t="str">
        <f t="shared" si="413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2"/>
        <v>Nov 19</v>
      </c>
      <c r="H8814" s="27">
        <f t="shared" si="414"/>
        <v>8813</v>
      </c>
      <c r="I8814" s="30" t="str">
        <f>IF(G8814='Check Register'!$E$1,H8814,"")</f>
        <v/>
      </c>
      <c r="J8814" s="16" t="str">
        <f t="shared" si="413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2"/>
        <v>Nov 19</v>
      </c>
      <c r="H8815" s="27">
        <f t="shared" si="414"/>
        <v>8814</v>
      </c>
      <c r="I8815" s="30" t="str">
        <f>IF(G8815='Check Register'!$E$1,H8815,"")</f>
        <v/>
      </c>
      <c r="J8815" s="16" t="str">
        <f t="shared" si="413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2"/>
        <v>Nov 19</v>
      </c>
      <c r="H8816" s="27">
        <f t="shared" si="414"/>
        <v>8815</v>
      </c>
      <c r="I8816" s="30" t="str">
        <f>IF(G8816='Check Register'!$E$1,H8816,"")</f>
        <v/>
      </c>
      <c r="J8816" s="16" t="str">
        <f t="shared" si="413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2"/>
        <v>Nov 19</v>
      </c>
      <c r="H8817" s="27">
        <f t="shared" si="414"/>
        <v>8816</v>
      </c>
      <c r="I8817" s="30" t="str">
        <f>IF(G8817='Check Register'!$E$1,H8817,"")</f>
        <v/>
      </c>
      <c r="J8817" s="16" t="str">
        <f t="shared" si="413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2"/>
        <v>Nov 19</v>
      </c>
      <c r="H8818" s="27">
        <f t="shared" si="414"/>
        <v>8817</v>
      </c>
      <c r="I8818" s="30" t="str">
        <f>IF(G8818='Check Register'!$E$1,H8818,"")</f>
        <v/>
      </c>
      <c r="J8818" s="16" t="str">
        <f t="shared" si="413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2"/>
        <v>Nov 19</v>
      </c>
      <c r="H8819" s="27">
        <f t="shared" si="414"/>
        <v>8818</v>
      </c>
      <c r="I8819" s="30" t="str">
        <f>IF(G8819='Check Register'!$E$1,H8819,"")</f>
        <v/>
      </c>
      <c r="J8819" s="16" t="str">
        <f t="shared" si="413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2"/>
        <v>Nov 19</v>
      </c>
      <c r="H8820" s="27">
        <f t="shared" si="414"/>
        <v>8819</v>
      </c>
      <c r="I8820" s="30" t="str">
        <f>IF(G8820='Check Register'!$E$1,H8820,"")</f>
        <v/>
      </c>
      <c r="J8820" s="16" t="str">
        <f t="shared" si="413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2"/>
        <v>Nov 19</v>
      </c>
      <c r="H8821" s="27">
        <f t="shared" si="414"/>
        <v>8820</v>
      </c>
      <c r="I8821" s="30" t="str">
        <f>IF(G8821='Check Register'!$E$1,H8821,"")</f>
        <v/>
      </c>
      <c r="J8821" s="16" t="str">
        <f t="shared" si="413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2"/>
        <v>Nov 19</v>
      </c>
      <c r="H8822" s="27">
        <f t="shared" si="414"/>
        <v>8821</v>
      </c>
      <c r="I8822" s="30" t="str">
        <f>IF(G8822='Check Register'!$E$1,H8822,"")</f>
        <v/>
      </c>
      <c r="J8822" s="16" t="str">
        <f t="shared" si="413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2"/>
        <v>Nov 19</v>
      </c>
      <c r="H8823" s="27">
        <f t="shared" si="414"/>
        <v>8822</v>
      </c>
      <c r="I8823" s="30" t="str">
        <f>IF(G8823='Check Register'!$E$1,H8823,"")</f>
        <v/>
      </c>
      <c r="J8823" s="16" t="str">
        <f t="shared" si="413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2"/>
        <v>Nov 19</v>
      </c>
      <c r="H8824" s="27">
        <f t="shared" si="414"/>
        <v>8823</v>
      </c>
      <c r="I8824" s="30" t="str">
        <f>IF(G8824='Check Register'!$E$1,H8824,"")</f>
        <v/>
      </c>
      <c r="J8824" s="16" t="str">
        <f t="shared" si="413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2"/>
        <v>Nov 19</v>
      </c>
      <c r="H8825" s="27">
        <f t="shared" si="414"/>
        <v>8824</v>
      </c>
      <c r="I8825" s="30" t="str">
        <f>IF(G8825='Check Register'!$E$1,H8825,"")</f>
        <v/>
      </c>
      <c r="J8825" s="16" t="str">
        <f t="shared" si="413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2"/>
        <v>Nov 19</v>
      </c>
      <c r="H8826" s="27">
        <f t="shared" si="414"/>
        <v>8825</v>
      </c>
      <c r="I8826" s="30" t="str">
        <f>IF(G8826='Check Register'!$E$1,H8826,"")</f>
        <v/>
      </c>
      <c r="J8826" s="16" t="str">
        <f t="shared" si="413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2"/>
        <v>Nov 19</v>
      </c>
      <c r="H8827" s="27">
        <f t="shared" si="414"/>
        <v>8826</v>
      </c>
      <c r="I8827" s="30" t="str">
        <f>IF(G8827='Check Register'!$E$1,H8827,"")</f>
        <v/>
      </c>
      <c r="J8827" s="16" t="str">
        <f t="shared" si="413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2"/>
        <v>Nov 19</v>
      </c>
      <c r="H8828" s="27">
        <f t="shared" si="414"/>
        <v>8827</v>
      </c>
      <c r="I8828" s="30" t="str">
        <f>IF(G8828='Check Register'!$E$1,H8828,"")</f>
        <v/>
      </c>
      <c r="J8828" s="16" t="str">
        <f t="shared" si="413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2"/>
        <v>Nov 19</v>
      </c>
      <c r="H8829" s="27">
        <f t="shared" si="414"/>
        <v>8828</v>
      </c>
      <c r="I8829" s="30" t="str">
        <f>IF(G8829='Check Register'!$E$1,H8829,"")</f>
        <v/>
      </c>
      <c r="J8829" s="16" t="str">
        <f t="shared" si="413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2"/>
        <v>Nov 19</v>
      </c>
      <c r="H8830" s="27">
        <f t="shared" si="414"/>
        <v>8829</v>
      </c>
      <c r="I8830" s="30" t="str">
        <f>IF(G8830='Check Register'!$E$1,H8830,"")</f>
        <v/>
      </c>
      <c r="J8830" s="16" t="str">
        <f t="shared" si="413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2"/>
        <v>Nov 19</v>
      </c>
      <c r="H8831" s="27">
        <f t="shared" si="414"/>
        <v>8830</v>
      </c>
      <c r="I8831" s="30" t="str">
        <f>IF(G8831='Check Register'!$E$1,H8831,"")</f>
        <v/>
      </c>
      <c r="J8831" s="16" t="str">
        <f t="shared" si="413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2"/>
        <v>Nov 19</v>
      </c>
      <c r="H8832" s="27">
        <f t="shared" si="414"/>
        <v>8831</v>
      </c>
      <c r="I8832" s="30" t="str">
        <f>IF(G8832='Check Register'!$E$1,H8832,"")</f>
        <v/>
      </c>
      <c r="J8832" s="16" t="str">
        <f t="shared" si="413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2"/>
        <v>Nov 19</v>
      </c>
      <c r="H8833" s="27">
        <f t="shared" si="414"/>
        <v>8832</v>
      </c>
      <c r="I8833" s="30" t="str">
        <f>IF(G8833='Check Register'!$E$1,H8833,"")</f>
        <v/>
      </c>
      <c r="J8833" s="16" t="str">
        <f t="shared" si="413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5">VLOOKUP(C8834,W:Y,3,TRUE)</f>
        <v>Nov 19</v>
      </c>
      <c r="H8834" s="27">
        <f t="shared" si="414"/>
        <v>8833</v>
      </c>
      <c r="I8834" s="30" t="str">
        <f>IF(G8834='Check Register'!$E$1,H8834,"")</f>
        <v/>
      </c>
      <c r="J8834" s="16" t="str">
        <f t="shared" ref="J8834:J8897" si="416">IFERROR(SMALL($I$2:$I$100000,H8834),"")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5"/>
        <v>Nov 19</v>
      </c>
      <c r="H8835" s="27">
        <f t="shared" si="414"/>
        <v>8834</v>
      </c>
      <c r="I8835" s="30" t="str">
        <f>IF(G8835='Check Register'!$E$1,H8835,"")</f>
        <v/>
      </c>
      <c r="J8835" s="16" t="str">
        <f t="shared" si="416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5"/>
        <v>Nov 19</v>
      </c>
      <c r="H8836" s="27">
        <f t="shared" si="414"/>
        <v>8835</v>
      </c>
      <c r="I8836" s="30" t="str">
        <f>IF(G8836='Check Register'!$E$1,H8836,"")</f>
        <v/>
      </c>
      <c r="J8836" s="16" t="str">
        <f t="shared" si="416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5"/>
        <v>Nov 19</v>
      </c>
      <c r="H8837" s="27">
        <f t="shared" ref="H8837:H8900" si="417">1+H8836</f>
        <v>8836</v>
      </c>
      <c r="I8837" s="30" t="str">
        <f>IF(G8837='Check Register'!$E$1,H8837,"")</f>
        <v/>
      </c>
      <c r="J8837" s="16" t="str">
        <f t="shared" si="416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5"/>
        <v>Nov 19</v>
      </c>
      <c r="H8838" s="27">
        <f t="shared" si="417"/>
        <v>8837</v>
      </c>
      <c r="I8838" s="30" t="str">
        <f>IF(G8838='Check Register'!$E$1,H8838,"")</f>
        <v/>
      </c>
      <c r="J8838" s="16" t="str">
        <f t="shared" si="416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5"/>
        <v>Nov 19</v>
      </c>
      <c r="H8839" s="27">
        <f t="shared" si="417"/>
        <v>8838</v>
      </c>
      <c r="I8839" s="30" t="str">
        <f>IF(G8839='Check Register'!$E$1,H8839,"")</f>
        <v/>
      </c>
      <c r="J8839" s="16" t="str">
        <f t="shared" si="416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5"/>
        <v>Nov 19</v>
      </c>
      <c r="H8840" s="27">
        <f t="shared" si="417"/>
        <v>8839</v>
      </c>
      <c r="I8840" s="30" t="str">
        <f>IF(G8840='Check Register'!$E$1,H8840,"")</f>
        <v/>
      </c>
      <c r="J8840" s="16" t="str">
        <f t="shared" si="416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5"/>
        <v>Nov 19</v>
      </c>
      <c r="H8841" s="27">
        <f t="shared" si="417"/>
        <v>8840</v>
      </c>
      <c r="I8841" s="30" t="str">
        <f>IF(G8841='Check Register'!$E$1,H8841,"")</f>
        <v/>
      </c>
      <c r="J8841" s="16" t="str">
        <f t="shared" si="416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5"/>
        <v>Nov 19</v>
      </c>
      <c r="H8842" s="27">
        <f t="shared" si="417"/>
        <v>8841</v>
      </c>
      <c r="I8842" s="30" t="str">
        <f>IF(G8842='Check Register'!$E$1,H8842,"")</f>
        <v/>
      </c>
      <c r="J8842" s="16" t="str">
        <f t="shared" si="416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5"/>
        <v>Nov 19</v>
      </c>
      <c r="H8843" s="27">
        <f t="shared" si="417"/>
        <v>8842</v>
      </c>
      <c r="I8843" s="30" t="str">
        <f>IF(G8843='Check Register'!$E$1,H8843,"")</f>
        <v/>
      </c>
      <c r="J8843" s="16" t="str">
        <f t="shared" si="416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5"/>
        <v>Nov 19</v>
      </c>
      <c r="H8844" s="27">
        <f t="shared" si="417"/>
        <v>8843</v>
      </c>
      <c r="I8844" s="30" t="str">
        <f>IF(G8844='Check Register'!$E$1,H8844,"")</f>
        <v/>
      </c>
      <c r="J8844" s="16" t="str">
        <f t="shared" si="416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5"/>
        <v>Nov 19</v>
      </c>
      <c r="H8845" s="27">
        <f t="shared" si="417"/>
        <v>8844</v>
      </c>
      <c r="I8845" s="30" t="str">
        <f>IF(G8845='Check Register'!$E$1,H8845,"")</f>
        <v/>
      </c>
      <c r="J8845" s="16" t="str">
        <f t="shared" si="416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5"/>
        <v>Nov 19</v>
      </c>
      <c r="H8846" s="27">
        <f t="shared" si="417"/>
        <v>8845</v>
      </c>
      <c r="I8846" s="30" t="str">
        <f>IF(G8846='Check Register'!$E$1,H8846,"")</f>
        <v/>
      </c>
      <c r="J8846" s="16" t="str">
        <f t="shared" si="416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5"/>
        <v>Nov 19</v>
      </c>
      <c r="H8847" s="27">
        <f t="shared" si="417"/>
        <v>8846</v>
      </c>
      <c r="I8847" s="30" t="str">
        <f>IF(G8847='Check Register'!$E$1,H8847,"")</f>
        <v/>
      </c>
      <c r="J8847" s="16" t="str">
        <f t="shared" si="416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5"/>
        <v>Nov 19</v>
      </c>
      <c r="H8848" s="27">
        <f t="shared" si="417"/>
        <v>8847</v>
      </c>
      <c r="I8848" s="30" t="str">
        <f>IF(G8848='Check Register'!$E$1,H8848,"")</f>
        <v/>
      </c>
      <c r="J8848" s="16" t="str">
        <f t="shared" si="416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5"/>
        <v>Nov 19</v>
      </c>
      <c r="H8849" s="27">
        <f t="shared" si="417"/>
        <v>8848</v>
      </c>
      <c r="I8849" s="30" t="str">
        <f>IF(G8849='Check Register'!$E$1,H8849,"")</f>
        <v/>
      </c>
      <c r="J8849" s="16" t="str">
        <f t="shared" si="416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5"/>
        <v>Nov 19</v>
      </c>
      <c r="H8850" s="27">
        <f t="shared" si="417"/>
        <v>8849</v>
      </c>
      <c r="I8850" s="30" t="str">
        <f>IF(G8850='Check Register'!$E$1,H8850,"")</f>
        <v/>
      </c>
      <c r="J8850" s="16" t="str">
        <f t="shared" si="416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5"/>
        <v>Nov 19</v>
      </c>
      <c r="H8851" s="27">
        <f t="shared" si="417"/>
        <v>8850</v>
      </c>
      <c r="I8851" s="30" t="str">
        <f>IF(G8851='Check Register'!$E$1,H8851,"")</f>
        <v/>
      </c>
      <c r="J8851" s="16" t="str">
        <f t="shared" si="416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5"/>
        <v>Dec 19</v>
      </c>
      <c r="H8852" s="27">
        <f t="shared" si="417"/>
        <v>8851</v>
      </c>
      <c r="I8852" s="30" t="str">
        <f>IF(G8852='Check Register'!$E$1,H8852,"")</f>
        <v/>
      </c>
      <c r="J8852" s="16" t="str">
        <f t="shared" si="416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5"/>
        <v>Dec 19</v>
      </c>
      <c r="H8853" s="27">
        <f t="shared" si="417"/>
        <v>8852</v>
      </c>
      <c r="I8853" s="30" t="str">
        <f>IF(G8853='Check Register'!$E$1,H8853,"")</f>
        <v/>
      </c>
      <c r="J8853" s="16" t="str">
        <f t="shared" si="416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5"/>
        <v>Dec 19</v>
      </c>
      <c r="H8854" s="27">
        <f t="shared" si="417"/>
        <v>8853</v>
      </c>
      <c r="I8854" s="30" t="str">
        <f>IF(G8854='Check Register'!$E$1,H8854,"")</f>
        <v/>
      </c>
      <c r="J8854" s="16" t="str">
        <f t="shared" si="416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5"/>
        <v>Dec 19</v>
      </c>
      <c r="H8855" s="27">
        <f t="shared" si="417"/>
        <v>8854</v>
      </c>
      <c r="I8855" s="30" t="str">
        <f>IF(G8855='Check Register'!$E$1,H8855,"")</f>
        <v/>
      </c>
      <c r="J8855" s="16" t="str">
        <f t="shared" si="416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5"/>
        <v>Dec 19</v>
      </c>
      <c r="H8856" s="27">
        <f t="shared" si="417"/>
        <v>8855</v>
      </c>
      <c r="I8856" s="30" t="str">
        <f>IF(G8856='Check Register'!$E$1,H8856,"")</f>
        <v/>
      </c>
      <c r="J8856" s="16" t="str">
        <f t="shared" si="416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5"/>
        <v>Dec 19</v>
      </c>
      <c r="H8857" s="27">
        <f t="shared" si="417"/>
        <v>8856</v>
      </c>
      <c r="I8857" s="30" t="str">
        <f>IF(G8857='Check Register'!$E$1,H8857,"")</f>
        <v/>
      </c>
      <c r="J8857" s="16" t="str">
        <f t="shared" si="416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5"/>
        <v>Dec 19</v>
      </c>
      <c r="H8858" s="27">
        <f t="shared" si="417"/>
        <v>8857</v>
      </c>
      <c r="I8858" s="30" t="str">
        <f>IF(G8858='Check Register'!$E$1,H8858,"")</f>
        <v/>
      </c>
      <c r="J8858" s="16" t="str">
        <f t="shared" si="416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5"/>
        <v>Dec 19</v>
      </c>
      <c r="H8859" s="27">
        <f t="shared" si="417"/>
        <v>8858</v>
      </c>
      <c r="I8859" s="30" t="str">
        <f>IF(G8859='Check Register'!$E$1,H8859,"")</f>
        <v/>
      </c>
      <c r="J8859" s="16" t="str">
        <f t="shared" si="416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5"/>
        <v>Dec 19</v>
      </c>
      <c r="H8860" s="27">
        <f t="shared" si="417"/>
        <v>8859</v>
      </c>
      <c r="I8860" s="30" t="str">
        <f>IF(G8860='Check Register'!$E$1,H8860,"")</f>
        <v/>
      </c>
      <c r="J8860" s="16" t="str">
        <f t="shared" si="416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5"/>
        <v>Dec 19</v>
      </c>
      <c r="H8861" s="27">
        <f t="shared" si="417"/>
        <v>8860</v>
      </c>
      <c r="I8861" s="30" t="str">
        <f>IF(G8861='Check Register'!$E$1,H8861,"")</f>
        <v/>
      </c>
      <c r="J8861" s="16" t="str">
        <f t="shared" si="416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5"/>
        <v>Dec 19</v>
      </c>
      <c r="H8862" s="27">
        <f t="shared" si="417"/>
        <v>8861</v>
      </c>
      <c r="I8862" s="30" t="str">
        <f>IF(G8862='Check Register'!$E$1,H8862,"")</f>
        <v/>
      </c>
      <c r="J8862" s="16" t="str">
        <f t="shared" si="416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5"/>
        <v>Dec 19</v>
      </c>
      <c r="H8863" s="27">
        <f t="shared" si="417"/>
        <v>8862</v>
      </c>
      <c r="I8863" s="30" t="str">
        <f>IF(G8863='Check Register'!$E$1,H8863,"")</f>
        <v/>
      </c>
      <c r="J8863" s="16" t="str">
        <f t="shared" si="416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5"/>
        <v>Dec 19</v>
      </c>
      <c r="H8864" s="27">
        <f t="shared" si="417"/>
        <v>8863</v>
      </c>
      <c r="I8864" s="30" t="str">
        <f>IF(G8864='Check Register'!$E$1,H8864,"")</f>
        <v/>
      </c>
      <c r="J8864" s="16" t="str">
        <f t="shared" si="416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5"/>
        <v>Dec 19</v>
      </c>
      <c r="H8865" s="27">
        <f t="shared" si="417"/>
        <v>8864</v>
      </c>
      <c r="I8865" s="30" t="str">
        <f>IF(G8865='Check Register'!$E$1,H8865,"")</f>
        <v/>
      </c>
      <c r="J8865" s="16" t="str">
        <f t="shared" si="416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5"/>
        <v>Dec 19</v>
      </c>
      <c r="H8866" s="27">
        <f t="shared" si="417"/>
        <v>8865</v>
      </c>
      <c r="I8866" s="30" t="str">
        <f>IF(G8866='Check Register'!$E$1,H8866,"")</f>
        <v/>
      </c>
      <c r="J8866" s="16" t="str">
        <f t="shared" si="416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5"/>
        <v>Dec 19</v>
      </c>
      <c r="H8867" s="27">
        <f t="shared" si="417"/>
        <v>8866</v>
      </c>
      <c r="I8867" s="30" t="str">
        <f>IF(G8867='Check Register'!$E$1,H8867,"")</f>
        <v/>
      </c>
      <c r="J8867" s="16" t="str">
        <f t="shared" si="416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5"/>
        <v>Dec 19</v>
      </c>
      <c r="H8868" s="27">
        <f t="shared" si="417"/>
        <v>8867</v>
      </c>
      <c r="I8868" s="30" t="str">
        <f>IF(G8868='Check Register'!$E$1,H8868,"")</f>
        <v/>
      </c>
      <c r="J8868" s="16" t="str">
        <f t="shared" si="416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5"/>
        <v>Dec 19</v>
      </c>
      <c r="H8869" s="27">
        <f t="shared" si="417"/>
        <v>8868</v>
      </c>
      <c r="I8869" s="30" t="str">
        <f>IF(G8869='Check Register'!$E$1,H8869,"")</f>
        <v/>
      </c>
      <c r="J8869" s="16" t="str">
        <f t="shared" si="416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5"/>
        <v>Dec 19</v>
      </c>
      <c r="H8870" s="27">
        <f t="shared" si="417"/>
        <v>8869</v>
      </c>
      <c r="I8870" s="30" t="str">
        <f>IF(G8870='Check Register'!$E$1,H8870,"")</f>
        <v/>
      </c>
      <c r="J8870" s="16" t="str">
        <f t="shared" si="416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5"/>
        <v>Dec 19</v>
      </c>
      <c r="H8871" s="27">
        <f t="shared" si="417"/>
        <v>8870</v>
      </c>
      <c r="I8871" s="30" t="str">
        <f>IF(G8871='Check Register'!$E$1,H8871,"")</f>
        <v/>
      </c>
      <c r="J8871" s="16" t="str">
        <f t="shared" si="416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5"/>
        <v>Dec 19</v>
      </c>
      <c r="H8872" s="27">
        <f t="shared" si="417"/>
        <v>8871</v>
      </c>
      <c r="I8872" s="30" t="str">
        <f>IF(G8872='Check Register'!$E$1,H8872,"")</f>
        <v/>
      </c>
      <c r="J8872" s="16" t="str">
        <f t="shared" si="416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5"/>
        <v>Dec 19</v>
      </c>
      <c r="H8873" s="27">
        <f t="shared" si="417"/>
        <v>8872</v>
      </c>
      <c r="I8873" s="30" t="str">
        <f>IF(G8873='Check Register'!$E$1,H8873,"")</f>
        <v/>
      </c>
      <c r="J8873" s="16" t="str">
        <f t="shared" si="416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5"/>
        <v>Dec 19</v>
      </c>
      <c r="H8874" s="27">
        <f t="shared" si="417"/>
        <v>8873</v>
      </c>
      <c r="I8874" s="30" t="str">
        <f>IF(G8874='Check Register'!$E$1,H8874,"")</f>
        <v/>
      </c>
      <c r="J8874" s="16" t="str">
        <f t="shared" si="416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5"/>
        <v>Dec 19</v>
      </c>
      <c r="H8875" s="27">
        <f t="shared" si="417"/>
        <v>8874</v>
      </c>
      <c r="I8875" s="30" t="str">
        <f>IF(G8875='Check Register'!$E$1,H8875,"")</f>
        <v/>
      </c>
      <c r="J8875" s="16" t="str">
        <f t="shared" si="416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5"/>
        <v>Dec 19</v>
      </c>
      <c r="H8876" s="27">
        <f t="shared" si="417"/>
        <v>8875</v>
      </c>
      <c r="I8876" s="30" t="str">
        <f>IF(G8876='Check Register'!$E$1,H8876,"")</f>
        <v/>
      </c>
      <c r="J8876" s="16" t="str">
        <f t="shared" si="416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5"/>
        <v>Dec 19</v>
      </c>
      <c r="H8877" s="27">
        <f t="shared" si="417"/>
        <v>8876</v>
      </c>
      <c r="I8877" s="30" t="str">
        <f>IF(G8877='Check Register'!$E$1,H8877,"")</f>
        <v/>
      </c>
      <c r="J8877" s="16" t="str">
        <f t="shared" si="416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5"/>
        <v>Dec 19</v>
      </c>
      <c r="H8878" s="27">
        <f t="shared" si="417"/>
        <v>8877</v>
      </c>
      <c r="I8878" s="30" t="str">
        <f>IF(G8878='Check Register'!$E$1,H8878,"")</f>
        <v/>
      </c>
      <c r="J8878" s="16" t="str">
        <f t="shared" si="416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5"/>
        <v>Dec 19</v>
      </c>
      <c r="H8879" s="27">
        <f t="shared" si="417"/>
        <v>8878</v>
      </c>
      <c r="I8879" s="30" t="str">
        <f>IF(G8879='Check Register'!$E$1,H8879,"")</f>
        <v/>
      </c>
      <c r="J8879" s="16" t="str">
        <f t="shared" si="416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5"/>
        <v>Dec 19</v>
      </c>
      <c r="H8880" s="27">
        <f t="shared" si="417"/>
        <v>8879</v>
      </c>
      <c r="I8880" s="30" t="str">
        <f>IF(G8880='Check Register'!$E$1,H8880,"")</f>
        <v/>
      </c>
      <c r="J8880" s="16" t="str">
        <f t="shared" si="416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5"/>
        <v>Dec 19</v>
      </c>
      <c r="H8881" s="27">
        <f t="shared" si="417"/>
        <v>8880</v>
      </c>
      <c r="I8881" s="30" t="str">
        <f>IF(G8881='Check Register'!$E$1,H8881,"")</f>
        <v/>
      </c>
      <c r="J8881" s="16" t="str">
        <f t="shared" si="416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5"/>
        <v>Dec 19</v>
      </c>
      <c r="H8882" s="27">
        <f t="shared" si="417"/>
        <v>8881</v>
      </c>
      <c r="I8882" s="30" t="str">
        <f>IF(G8882='Check Register'!$E$1,H8882,"")</f>
        <v/>
      </c>
      <c r="J8882" s="16" t="str">
        <f t="shared" si="416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5"/>
        <v>Dec 19</v>
      </c>
      <c r="H8883" s="27">
        <f t="shared" si="417"/>
        <v>8882</v>
      </c>
      <c r="I8883" s="30" t="str">
        <f>IF(G8883='Check Register'!$E$1,H8883,"")</f>
        <v/>
      </c>
      <c r="J8883" s="16" t="str">
        <f t="shared" si="416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5"/>
        <v>Dec 19</v>
      </c>
      <c r="H8884" s="27">
        <f t="shared" si="417"/>
        <v>8883</v>
      </c>
      <c r="I8884" s="30" t="str">
        <f>IF(G8884='Check Register'!$E$1,H8884,"")</f>
        <v/>
      </c>
      <c r="J8884" s="16" t="str">
        <f t="shared" si="416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5"/>
        <v>Dec 19</v>
      </c>
      <c r="H8885" s="27">
        <f t="shared" si="417"/>
        <v>8884</v>
      </c>
      <c r="I8885" s="30" t="str">
        <f>IF(G8885='Check Register'!$E$1,H8885,"")</f>
        <v/>
      </c>
      <c r="J8885" s="16" t="str">
        <f t="shared" si="416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5"/>
        <v>Dec 19</v>
      </c>
      <c r="H8886" s="27">
        <f t="shared" si="417"/>
        <v>8885</v>
      </c>
      <c r="I8886" s="30" t="str">
        <f>IF(G8886='Check Register'!$E$1,H8886,"")</f>
        <v/>
      </c>
      <c r="J8886" s="16" t="str">
        <f t="shared" si="416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5"/>
        <v>Dec 19</v>
      </c>
      <c r="H8887" s="27">
        <f t="shared" si="417"/>
        <v>8886</v>
      </c>
      <c r="I8887" s="30" t="str">
        <f>IF(G8887='Check Register'!$E$1,H8887,"")</f>
        <v/>
      </c>
      <c r="J8887" s="16" t="str">
        <f t="shared" si="416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5"/>
        <v>Dec 19</v>
      </c>
      <c r="H8888" s="27">
        <f t="shared" si="417"/>
        <v>8887</v>
      </c>
      <c r="I8888" s="30" t="str">
        <f>IF(G8888='Check Register'!$E$1,H8888,"")</f>
        <v/>
      </c>
      <c r="J8888" s="16" t="str">
        <f t="shared" si="416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5"/>
        <v>Dec 19</v>
      </c>
      <c r="H8889" s="27">
        <f t="shared" si="417"/>
        <v>8888</v>
      </c>
      <c r="I8889" s="30" t="str">
        <f>IF(G8889='Check Register'!$E$1,H8889,"")</f>
        <v/>
      </c>
      <c r="J8889" s="16" t="str">
        <f t="shared" si="416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5"/>
        <v>Dec 19</v>
      </c>
      <c r="H8890" s="27">
        <f t="shared" si="417"/>
        <v>8889</v>
      </c>
      <c r="I8890" s="30" t="str">
        <f>IF(G8890='Check Register'!$E$1,H8890,"")</f>
        <v/>
      </c>
      <c r="J8890" s="16" t="str">
        <f t="shared" si="416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5"/>
        <v>Dec 19</v>
      </c>
      <c r="H8891" s="27">
        <f t="shared" si="417"/>
        <v>8890</v>
      </c>
      <c r="I8891" s="30" t="str">
        <f>IF(G8891='Check Register'!$E$1,H8891,"")</f>
        <v/>
      </c>
      <c r="J8891" s="16" t="str">
        <f t="shared" si="416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5"/>
        <v>Dec 19</v>
      </c>
      <c r="H8892" s="27">
        <f t="shared" si="417"/>
        <v>8891</v>
      </c>
      <c r="I8892" s="30" t="str">
        <f>IF(G8892='Check Register'!$E$1,H8892,"")</f>
        <v/>
      </c>
      <c r="J8892" s="16" t="str">
        <f t="shared" si="416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5"/>
        <v>Dec 19</v>
      </c>
      <c r="H8893" s="27">
        <f t="shared" si="417"/>
        <v>8892</v>
      </c>
      <c r="I8893" s="30" t="str">
        <f>IF(G8893='Check Register'!$E$1,H8893,"")</f>
        <v/>
      </c>
      <c r="J8893" s="16" t="str">
        <f t="shared" si="416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5"/>
        <v>Dec 19</v>
      </c>
      <c r="H8894" s="27">
        <f t="shared" si="417"/>
        <v>8893</v>
      </c>
      <c r="I8894" s="30" t="str">
        <f>IF(G8894='Check Register'!$E$1,H8894,"")</f>
        <v/>
      </c>
      <c r="J8894" s="16" t="str">
        <f t="shared" si="416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5"/>
        <v>Dec 19</v>
      </c>
      <c r="H8895" s="27">
        <f t="shared" si="417"/>
        <v>8894</v>
      </c>
      <c r="I8895" s="30" t="str">
        <f>IF(G8895='Check Register'!$E$1,H8895,"")</f>
        <v/>
      </c>
      <c r="J8895" s="16" t="str">
        <f t="shared" si="416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5"/>
        <v>Dec 19</v>
      </c>
      <c r="H8896" s="27">
        <f t="shared" si="417"/>
        <v>8895</v>
      </c>
      <c r="I8896" s="30" t="str">
        <f>IF(G8896='Check Register'!$E$1,H8896,"")</f>
        <v/>
      </c>
      <c r="J8896" s="16" t="str">
        <f t="shared" si="416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5"/>
        <v>Dec 19</v>
      </c>
      <c r="H8897" s="27">
        <f t="shared" si="417"/>
        <v>8896</v>
      </c>
      <c r="I8897" s="30" t="str">
        <f>IF(G8897='Check Register'!$E$1,H8897,"")</f>
        <v/>
      </c>
      <c r="J8897" s="16" t="str">
        <f t="shared" si="416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8">VLOOKUP(C8898,W:Y,3,TRUE)</f>
        <v>Dec 19</v>
      </c>
      <c r="H8898" s="27">
        <f t="shared" si="417"/>
        <v>8897</v>
      </c>
      <c r="I8898" s="30" t="str">
        <f>IF(G8898='Check Register'!$E$1,H8898,"")</f>
        <v/>
      </c>
      <c r="J8898" s="16" t="str">
        <f t="shared" ref="J8898:J8961" si="419">IFERROR(SMALL($I$2:$I$100000,H8898),"")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8"/>
        <v>Dec 19</v>
      </c>
      <c r="H8899" s="27">
        <f t="shared" si="417"/>
        <v>8898</v>
      </c>
      <c r="I8899" s="30" t="str">
        <f>IF(G8899='Check Register'!$E$1,H8899,"")</f>
        <v/>
      </c>
      <c r="J8899" s="16" t="str">
        <f t="shared" si="419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8"/>
        <v>Dec 19</v>
      </c>
      <c r="H8900" s="27">
        <f t="shared" si="417"/>
        <v>8899</v>
      </c>
      <c r="I8900" s="30" t="str">
        <f>IF(G8900='Check Register'!$E$1,H8900,"")</f>
        <v/>
      </c>
      <c r="J8900" s="16" t="str">
        <f t="shared" si="419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8"/>
        <v>Dec 19</v>
      </c>
      <c r="H8901" s="27">
        <f t="shared" ref="H8901:H8964" si="420">1+H8900</f>
        <v>8900</v>
      </c>
      <c r="I8901" s="30" t="str">
        <f>IF(G8901='Check Register'!$E$1,H8901,"")</f>
        <v/>
      </c>
      <c r="J8901" s="16" t="str">
        <f t="shared" si="419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8"/>
        <v>Dec 19</v>
      </c>
      <c r="H8902" s="27">
        <f t="shared" si="420"/>
        <v>8901</v>
      </c>
      <c r="I8902" s="30" t="str">
        <f>IF(G8902='Check Register'!$E$1,H8902,"")</f>
        <v/>
      </c>
      <c r="J8902" s="16" t="str">
        <f t="shared" si="419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8"/>
        <v>Dec 19</v>
      </c>
      <c r="H8903" s="27">
        <f t="shared" si="420"/>
        <v>8902</v>
      </c>
      <c r="I8903" s="30" t="str">
        <f>IF(G8903='Check Register'!$E$1,H8903,"")</f>
        <v/>
      </c>
      <c r="J8903" s="16" t="str">
        <f t="shared" si="419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8"/>
        <v>Dec 19</v>
      </c>
      <c r="H8904" s="27">
        <f t="shared" si="420"/>
        <v>8903</v>
      </c>
      <c r="I8904" s="30" t="str">
        <f>IF(G8904='Check Register'!$E$1,H8904,"")</f>
        <v/>
      </c>
      <c r="J8904" s="16" t="str">
        <f t="shared" si="419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8"/>
        <v>Dec 19</v>
      </c>
      <c r="H8905" s="27">
        <f t="shared" si="420"/>
        <v>8904</v>
      </c>
      <c r="I8905" s="30" t="str">
        <f>IF(G8905='Check Register'!$E$1,H8905,"")</f>
        <v/>
      </c>
      <c r="J8905" s="16" t="str">
        <f t="shared" si="419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8"/>
        <v>Dec 19</v>
      </c>
      <c r="H8906" s="27">
        <f t="shared" si="420"/>
        <v>8905</v>
      </c>
      <c r="I8906" s="30" t="str">
        <f>IF(G8906='Check Register'!$E$1,H8906,"")</f>
        <v/>
      </c>
      <c r="J8906" s="16" t="str">
        <f t="shared" si="419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8"/>
        <v>Dec 19</v>
      </c>
      <c r="H8907" s="27">
        <f t="shared" si="420"/>
        <v>8906</v>
      </c>
      <c r="I8907" s="30" t="str">
        <f>IF(G8907='Check Register'!$E$1,H8907,"")</f>
        <v/>
      </c>
      <c r="J8907" s="16" t="str">
        <f t="shared" si="419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8"/>
        <v>Dec 19</v>
      </c>
      <c r="H8908" s="27">
        <f t="shared" si="420"/>
        <v>8907</v>
      </c>
      <c r="I8908" s="30" t="str">
        <f>IF(G8908='Check Register'!$E$1,H8908,"")</f>
        <v/>
      </c>
      <c r="J8908" s="16" t="str">
        <f t="shared" si="419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8"/>
        <v>Dec 19</v>
      </c>
      <c r="H8909" s="27">
        <f t="shared" si="420"/>
        <v>8908</v>
      </c>
      <c r="I8909" s="30" t="str">
        <f>IF(G8909='Check Register'!$E$1,H8909,"")</f>
        <v/>
      </c>
      <c r="J8909" s="16" t="str">
        <f t="shared" si="419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8"/>
        <v>Dec 19</v>
      </c>
      <c r="H8910" s="27">
        <f t="shared" si="420"/>
        <v>8909</v>
      </c>
      <c r="I8910" s="30" t="str">
        <f>IF(G8910='Check Register'!$E$1,H8910,"")</f>
        <v/>
      </c>
      <c r="J8910" s="16" t="str">
        <f t="shared" si="419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8"/>
        <v>Dec 19</v>
      </c>
      <c r="H8911" s="27">
        <f t="shared" si="420"/>
        <v>8910</v>
      </c>
      <c r="I8911" s="30" t="str">
        <f>IF(G8911='Check Register'!$E$1,H8911,"")</f>
        <v/>
      </c>
      <c r="J8911" s="16" t="str">
        <f t="shared" si="419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8"/>
        <v>Dec 19</v>
      </c>
      <c r="H8912" s="27">
        <f t="shared" si="420"/>
        <v>8911</v>
      </c>
      <c r="I8912" s="30" t="str">
        <f>IF(G8912='Check Register'!$E$1,H8912,"")</f>
        <v/>
      </c>
      <c r="J8912" s="16" t="str">
        <f t="shared" si="419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8"/>
        <v>Dec 19</v>
      </c>
      <c r="H8913" s="27">
        <f t="shared" si="420"/>
        <v>8912</v>
      </c>
      <c r="I8913" s="30" t="str">
        <f>IF(G8913='Check Register'!$E$1,H8913,"")</f>
        <v/>
      </c>
      <c r="J8913" s="16" t="str">
        <f t="shared" si="419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8"/>
        <v>Dec 19</v>
      </c>
      <c r="H8914" s="27">
        <f t="shared" si="420"/>
        <v>8913</v>
      </c>
      <c r="I8914" s="30" t="str">
        <f>IF(G8914='Check Register'!$E$1,H8914,"")</f>
        <v/>
      </c>
      <c r="J8914" s="16" t="str">
        <f t="shared" si="419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8"/>
        <v>Dec 19</v>
      </c>
      <c r="H8915" s="27">
        <f t="shared" si="420"/>
        <v>8914</v>
      </c>
      <c r="I8915" s="30" t="str">
        <f>IF(G8915='Check Register'!$E$1,H8915,"")</f>
        <v/>
      </c>
      <c r="J8915" s="16" t="str">
        <f t="shared" si="419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8"/>
        <v>Dec 19</v>
      </c>
      <c r="H8916" s="27">
        <f t="shared" si="420"/>
        <v>8915</v>
      </c>
      <c r="I8916" s="30" t="str">
        <f>IF(G8916='Check Register'!$E$1,H8916,"")</f>
        <v/>
      </c>
      <c r="J8916" s="16" t="str">
        <f t="shared" si="419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8"/>
        <v>Dec 19</v>
      </c>
      <c r="H8917" s="27">
        <f t="shared" si="420"/>
        <v>8916</v>
      </c>
      <c r="I8917" s="30" t="str">
        <f>IF(G8917='Check Register'!$E$1,H8917,"")</f>
        <v/>
      </c>
      <c r="J8917" s="16" t="str">
        <f t="shared" si="419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8"/>
        <v>Dec 19</v>
      </c>
      <c r="H8918" s="27">
        <f t="shared" si="420"/>
        <v>8917</v>
      </c>
      <c r="I8918" s="30" t="str">
        <f>IF(G8918='Check Register'!$E$1,H8918,"")</f>
        <v/>
      </c>
      <c r="J8918" s="16" t="str">
        <f t="shared" si="419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8"/>
        <v>Dec 19</v>
      </c>
      <c r="H8919" s="27">
        <f t="shared" si="420"/>
        <v>8918</v>
      </c>
      <c r="I8919" s="30" t="str">
        <f>IF(G8919='Check Register'!$E$1,H8919,"")</f>
        <v/>
      </c>
      <c r="J8919" s="16" t="str">
        <f t="shared" si="419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8"/>
        <v>Dec 19</v>
      </c>
      <c r="H8920" s="27">
        <f t="shared" si="420"/>
        <v>8919</v>
      </c>
      <c r="I8920" s="30" t="str">
        <f>IF(G8920='Check Register'!$E$1,H8920,"")</f>
        <v/>
      </c>
      <c r="J8920" s="16" t="str">
        <f t="shared" si="419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8"/>
        <v>Dec 19</v>
      </c>
      <c r="H8921" s="27">
        <f t="shared" si="420"/>
        <v>8920</v>
      </c>
      <c r="I8921" s="30" t="str">
        <f>IF(G8921='Check Register'!$E$1,H8921,"")</f>
        <v/>
      </c>
      <c r="J8921" s="16" t="str">
        <f t="shared" si="419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8"/>
        <v>Dec 19</v>
      </c>
      <c r="H8922" s="27">
        <f t="shared" si="420"/>
        <v>8921</v>
      </c>
      <c r="I8922" s="30" t="str">
        <f>IF(G8922='Check Register'!$E$1,H8922,"")</f>
        <v/>
      </c>
      <c r="J8922" s="16" t="str">
        <f t="shared" si="419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8"/>
        <v>Dec 19</v>
      </c>
      <c r="H8923" s="27">
        <f t="shared" si="420"/>
        <v>8922</v>
      </c>
      <c r="I8923" s="30" t="str">
        <f>IF(G8923='Check Register'!$E$1,H8923,"")</f>
        <v/>
      </c>
      <c r="J8923" s="16" t="str">
        <f t="shared" si="419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8"/>
        <v>Dec 19</v>
      </c>
      <c r="H8924" s="27">
        <f t="shared" si="420"/>
        <v>8923</v>
      </c>
      <c r="I8924" s="30" t="str">
        <f>IF(G8924='Check Register'!$E$1,H8924,"")</f>
        <v/>
      </c>
      <c r="J8924" s="16" t="str">
        <f t="shared" si="419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8"/>
        <v>Dec 19</v>
      </c>
      <c r="H8925" s="27">
        <f t="shared" si="420"/>
        <v>8924</v>
      </c>
      <c r="I8925" s="30" t="str">
        <f>IF(G8925='Check Register'!$E$1,H8925,"")</f>
        <v/>
      </c>
      <c r="J8925" s="16" t="str">
        <f t="shared" si="419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8"/>
        <v>Dec 19</v>
      </c>
      <c r="H8926" s="27">
        <f t="shared" si="420"/>
        <v>8925</v>
      </c>
      <c r="I8926" s="30" t="str">
        <f>IF(G8926='Check Register'!$E$1,H8926,"")</f>
        <v/>
      </c>
      <c r="J8926" s="16" t="str">
        <f t="shared" si="419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8"/>
        <v>Dec 19</v>
      </c>
      <c r="H8927" s="27">
        <f t="shared" si="420"/>
        <v>8926</v>
      </c>
      <c r="I8927" s="30" t="str">
        <f>IF(G8927='Check Register'!$E$1,H8927,"")</f>
        <v/>
      </c>
      <c r="J8927" s="16" t="str">
        <f t="shared" si="419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8"/>
        <v>Dec 19</v>
      </c>
      <c r="H8928" s="27">
        <f t="shared" si="420"/>
        <v>8927</v>
      </c>
      <c r="I8928" s="30" t="str">
        <f>IF(G8928='Check Register'!$E$1,H8928,"")</f>
        <v/>
      </c>
      <c r="J8928" s="16" t="str">
        <f t="shared" si="419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8"/>
        <v>Dec 19</v>
      </c>
      <c r="H8929" s="27">
        <f t="shared" si="420"/>
        <v>8928</v>
      </c>
      <c r="I8929" s="30" t="str">
        <f>IF(G8929='Check Register'!$E$1,H8929,"")</f>
        <v/>
      </c>
      <c r="J8929" s="16" t="str">
        <f t="shared" si="419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8"/>
        <v>Dec 19</v>
      </c>
      <c r="H8930" s="27">
        <f t="shared" si="420"/>
        <v>8929</v>
      </c>
      <c r="I8930" s="30" t="str">
        <f>IF(G8930='Check Register'!$E$1,H8930,"")</f>
        <v/>
      </c>
      <c r="J8930" s="16" t="str">
        <f t="shared" si="419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8"/>
        <v>Dec 19</v>
      </c>
      <c r="H8931" s="27">
        <f t="shared" si="420"/>
        <v>8930</v>
      </c>
      <c r="I8931" s="30" t="str">
        <f>IF(G8931='Check Register'!$E$1,H8931,"")</f>
        <v/>
      </c>
      <c r="J8931" s="16" t="str">
        <f t="shared" si="419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8"/>
        <v>Dec 19</v>
      </c>
      <c r="H8932" s="27">
        <f t="shared" si="420"/>
        <v>8931</v>
      </c>
      <c r="I8932" s="30" t="str">
        <f>IF(G8932='Check Register'!$E$1,H8932,"")</f>
        <v/>
      </c>
      <c r="J8932" s="16" t="str">
        <f t="shared" si="419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8"/>
        <v>Dec 19</v>
      </c>
      <c r="H8933" s="27">
        <f t="shared" si="420"/>
        <v>8932</v>
      </c>
      <c r="I8933" s="30" t="str">
        <f>IF(G8933='Check Register'!$E$1,H8933,"")</f>
        <v/>
      </c>
      <c r="J8933" s="16" t="str">
        <f t="shared" si="419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8"/>
        <v>Dec 19</v>
      </c>
      <c r="H8934" s="27">
        <f t="shared" si="420"/>
        <v>8933</v>
      </c>
      <c r="I8934" s="30" t="str">
        <f>IF(G8934='Check Register'!$E$1,H8934,"")</f>
        <v/>
      </c>
      <c r="J8934" s="16" t="str">
        <f t="shared" si="419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8"/>
        <v>Dec 19</v>
      </c>
      <c r="H8935" s="27">
        <f t="shared" si="420"/>
        <v>8934</v>
      </c>
      <c r="I8935" s="30" t="str">
        <f>IF(G8935='Check Register'!$E$1,H8935,"")</f>
        <v/>
      </c>
      <c r="J8935" s="16" t="str">
        <f t="shared" si="419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8"/>
        <v>Dec 19</v>
      </c>
      <c r="H8936" s="27">
        <f t="shared" si="420"/>
        <v>8935</v>
      </c>
      <c r="I8936" s="30" t="str">
        <f>IF(G8936='Check Register'!$E$1,H8936,"")</f>
        <v/>
      </c>
      <c r="J8936" s="16" t="str">
        <f t="shared" si="419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8"/>
        <v>Dec 19</v>
      </c>
      <c r="H8937" s="27">
        <f t="shared" si="420"/>
        <v>8936</v>
      </c>
      <c r="I8937" s="30" t="str">
        <f>IF(G8937='Check Register'!$E$1,H8937,"")</f>
        <v/>
      </c>
      <c r="J8937" s="16" t="str">
        <f t="shared" si="419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8"/>
        <v>Dec 19</v>
      </c>
      <c r="H8938" s="27">
        <f t="shared" si="420"/>
        <v>8937</v>
      </c>
      <c r="I8938" s="30" t="str">
        <f>IF(G8938='Check Register'!$E$1,H8938,"")</f>
        <v/>
      </c>
      <c r="J8938" s="16" t="str">
        <f t="shared" si="419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8"/>
        <v>Dec 19</v>
      </c>
      <c r="H8939" s="27">
        <f t="shared" si="420"/>
        <v>8938</v>
      </c>
      <c r="I8939" s="30" t="str">
        <f>IF(G8939='Check Register'!$E$1,H8939,"")</f>
        <v/>
      </c>
      <c r="J8939" s="16" t="str">
        <f t="shared" si="419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8"/>
        <v>Dec 19</v>
      </c>
      <c r="H8940" s="27">
        <f t="shared" si="420"/>
        <v>8939</v>
      </c>
      <c r="I8940" s="30" t="str">
        <f>IF(G8940='Check Register'!$E$1,H8940,"")</f>
        <v/>
      </c>
      <c r="J8940" s="16" t="str">
        <f t="shared" si="419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8"/>
        <v>Dec 19</v>
      </c>
      <c r="H8941" s="27">
        <f t="shared" si="420"/>
        <v>8940</v>
      </c>
      <c r="I8941" s="30" t="str">
        <f>IF(G8941='Check Register'!$E$1,H8941,"")</f>
        <v/>
      </c>
      <c r="J8941" s="16" t="str">
        <f t="shared" si="419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8"/>
        <v>Dec 19</v>
      </c>
      <c r="H8942" s="27">
        <f t="shared" si="420"/>
        <v>8941</v>
      </c>
      <c r="I8942" s="30" t="str">
        <f>IF(G8942='Check Register'!$E$1,H8942,"")</f>
        <v/>
      </c>
      <c r="J8942" s="16" t="str">
        <f t="shared" si="419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8"/>
        <v>Dec 19</v>
      </c>
      <c r="H8943" s="27">
        <f t="shared" si="420"/>
        <v>8942</v>
      </c>
      <c r="I8943" s="30" t="str">
        <f>IF(G8943='Check Register'!$E$1,H8943,"")</f>
        <v/>
      </c>
      <c r="J8943" s="16" t="str">
        <f t="shared" si="419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8"/>
        <v>Dec 19</v>
      </c>
      <c r="H8944" s="27">
        <f t="shared" si="420"/>
        <v>8943</v>
      </c>
      <c r="I8944" s="30" t="str">
        <f>IF(G8944='Check Register'!$E$1,H8944,"")</f>
        <v/>
      </c>
      <c r="J8944" s="16" t="str">
        <f t="shared" si="419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8"/>
        <v>Dec 19</v>
      </c>
      <c r="H8945" s="27">
        <f t="shared" si="420"/>
        <v>8944</v>
      </c>
      <c r="I8945" s="30" t="str">
        <f>IF(G8945='Check Register'!$E$1,H8945,"")</f>
        <v/>
      </c>
      <c r="J8945" s="16" t="str">
        <f t="shared" si="419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8"/>
        <v>Dec 19</v>
      </c>
      <c r="H8946" s="27">
        <f t="shared" si="420"/>
        <v>8945</v>
      </c>
      <c r="I8946" s="30" t="str">
        <f>IF(G8946='Check Register'!$E$1,H8946,"")</f>
        <v/>
      </c>
      <c r="J8946" s="16" t="str">
        <f t="shared" si="419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8"/>
        <v>Dec 19</v>
      </c>
      <c r="H8947" s="27">
        <f t="shared" si="420"/>
        <v>8946</v>
      </c>
      <c r="I8947" s="30" t="str">
        <f>IF(G8947='Check Register'!$E$1,H8947,"")</f>
        <v/>
      </c>
      <c r="J8947" s="16" t="str">
        <f t="shared" si="419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8"/>
        <v>Dec 19</v>
      </c>
      <c r="H8948" s="27">
        <f t="shared" si="420"/>
        <v>8947</v>
      </c>
      <c r="I8948" s="30" t="str">
        <f>IF(G8948='Check Register'!$E$1,H8948,"")</f>
        <v/>
      </c>
      <c r="J8948" s="16" t="str">
        <f t="shared" si="419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8"/>
        <v>Dec 19</v>
      </c>
      <c r="H8949" s="27">
        <f t="shared" si="420"/>
        <v>8948</v>
      </c>
      <c r="I8949" s="30" t="str">
        <f>IF(G8949='Check Register'!$E$1,H8949,"")</f>
        <v/>
      </c>
      <c r="J8949" s="16" t="str">
        <f t="shared" si="419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8"/>
        <v>Dec 19</v>
      </c>
      <c r="H8950" s="27">
        <f t="shared" si="420"/>
        <v>8949</v>
      </c>
      <c r="I8950" s="30" t="str">
        <f>IF(G8950='Check Register'!$E$1,H8950,"")</f>
        <v/>
      </c>
      <c r="J8950" s="16" t="str">
        <f t="shared" si="419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8"/>
        <v>Dec 19</v>
      </c>
      <c r="H8951" s="27">
        <f t="shared" si="420"/>
        <v>8950</v>
      </c>
      <c r="I8951" s="30" t="str">
        <f>IF(G8951='Check Register'!$E$1,H8951,"")</f>
        <v/>
      </c>
      <c r="J8951" s="16" t="str">
        <f t="shared" si="419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8"/>
        <v>Dec 19</v>
      </c>
      <c r="H8952" s="27">
        <f t="shared" si="420"/>
        <v>8951</v>
      </c>
      <c r="I8952" s="30" t="str">
        <f>IF(G8952='Check Register'!$E$1,H8952,"")</f>
        <v/>
      </c>
      <c r="J8952" s="16" t="str">
        <f t="shared" si="419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8"/>
        <v>Dec 19</v>
      </c>
      <c r="H8953" s="27">
        <f t="shared" si="420"/>
        <v>8952</v>
      </c>
      <c r="I8953" s="30" t="str">
        <f>IF(G8953='Check Register'!$E$1,H8953,"")</f>
        <v/>
      </c>
      <c r="J8953" s="16" t="str">
        <f t="shared" si="419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8"/>
        <v>Dec 19</v>
      </c>
      <c r="H8954" s="27">
        <f t="shared" si="420"/>
        <v>8953</v>
      </c>
      <c r="I8954" s="30" t="str">
        <f>IF(G8954='Check Register'!$E$1,H8954,"")</f>
        <v/>
      </c>
      <c r="J8954" s="16" t="str">
        <f t="shared" si="419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8"/>
        <v>Dec 19</v>
      </c>
      <c r="H8955" s="27">
        <f t="shared" si="420"/>
        <v>8954</v>
      </c>
      <c r="I8955" s="30" t="str">
        <f>IF(G8955='Check Register'!$E$1,H8955,"")</f>
        <v/>
      </c>
      <c r="J8955" s="16" t="str">
        <f t="shared" si="419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8"/>
        <v>Dec 19</v>
      </c>
      <c r="H8956" s="27">
        <f t="shared" si="420"/>
        <v>8955</v>
      </c>
      <c r="I8956" s="30" t="str">
        <f>IF(G8956='Check Register'!$E$1,H8956,"")</f>
        <v/>
      </c>
      <c r="J8956" s="16" t="str">
        <f t="shared" si="419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8"/>
        <v>Dec 19</v>
      </c>
      <c r="H8957" s="27">
        <f t="shared" si="420"/>
        <v>8956</v>
      </c>
      <c r="I8957" s="30" t="str">
        <f>IF(G8957='Check Register'!$E$1,H8957,"")</f>
        <v/>
      </c>
      <c r="J8957" s="16" t="str">
        <f t="shared" si="419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8"/>
        <v>Dec 19</v>
      </c>
      <c r="H8958" s="27">
        <f t="shared" si="420"/>
        <v>8957</v>
      </c>
      <c r="I8958" s="30" t="str">
        <f>IF(G8958='Check Register'!$E$1,H8958,"")</f>
        <v/>
      </c>
      <c r="J8958" s="16" t="str">
        <f t="shared" si="419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8"/>
        <v>Dec 19</v>
      </c>
      <c r="H8959" s="27">
        <f t="shared" si="420"/>
        <v>8958</v>
      </c>
      <c r="I8959" s="30" t="str">
        <f>IF(G8959='Check Register'!$E$1,H8959,"")</f>
        <v/>
      </c>
      <c r="J8959" s="16" t="str">
        <f t="shared" si="419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8"/>
        <v>Dec 19</v>
      </c>
      <c r="H8960" s="27">
        <f t="shared" si="420"/>
        <v>8959</v>
      </c>
      <c r="I8960" s="30" t="str">
        <f>IF(G8960='Check Register'!$E$1,H8960,"")</f>
        <v/>
      </c>
      <c r="J8960" s="16" t="str">
        <f t="shared" si="419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8"/>
        <v>Dec 19</v>
      </c>
      <c r="H8961" s="27">
        <f t="shared" si="420"/>
        <v>8960</v>
      </c>
      <c r="I8961" s="30" t="str">
        <f>IF(G8961='Check Register'!$E$1,H8961,"")</f>
        <v/>
      </c>
      <c r="J8961" s="16" t="str">
        <f t="shared" si="419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1">VLOOKUP(C8962,W:Y,3,TRUE)</f>
        <v>Dec 19</v>
      </c>
      <c r="H8962" s="27">
        <f t="shared" si="420"/>
        <v>8961</v>
      </c>
      <c r="I8962" s="30" t="str">
        <f>IF(G8962='Check Register'!$E$1,H8962,"")</f>
        <v/>
      </c>
      <c r="J8962" s="16" t="str">
        <f t="shared" ref="J8962:J9025" si="422">IFERROR(SMALL($I$2:$I$100000,H8962),"")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1"/>
        <v>Dec 19</v>
      </c>
      <c r="H8963" s="27">
        <f t="shared" si="420"/>
        <v>8962</v>
      </c>
      <c r="I8963" s="30" t="str">
        <f>IF(G8963='Check Register'!$E$1,H8963,"")</f>
        <v/>
      </c>
      <c r="J8963" s="16" t="str">
        <f t="shared" si="422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1"/>
        <v>Dec 19</v>
      </c>
      <c r="H8964" s="27">
        <f t="shared" si="420"/>
        <v>8963</v>
      </c>
      <c r="I8964" s="30" t="str">
        <f>IF(G8964='Check Register'!$E$1,H8964,"")</f>
        <v/>
      </c>
      <c r="J8964" s="16" t="str">
        <f t="shared" si="422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1"/>
        <v>Dec 19</v>
      </c>
      <c r="H8965" s="27">
        <f t="shared" ref="H8965:H9028" si="423">1+H8964</f>
        <v>8964</v>
      </c>
      <c r="I8965" s="30" t="str">
        <f>IF(G8965='Check Register'!$E$1,H8965,"")</f>
        <v/>
      </c>
      <c r="J8965" s="16" t="str">
        <f t="shared" si="422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1"/>
        <v>Dec 19</v>
      </c>
      <c r="H8966" s="27">
        <f t="shared" si="423"/>
        <v>8965</v>
      </c>
      <c r="I8966" s="30" t="str">
        <f>IF(G8966='Check Register'!$E$1,H8966,"")</f>
        <v/>
      </c>
      <c r="J8966" s="16" t="str">
        <f t="shared" si="422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1"/>
        <v>Dec 19</v>
      </c>
      <c r="H8967" s="27">
        <f t="shared" si="423"/>
        <v>8966</v>
      </c>
      <c r="I8967" s="30" t="str">
        <f>IF(G8967='Check Register'!$E$1,H8967,"")</f>
        <v/>
      </c>
      <c r="J8967" s="16" t="str">
        <f t="shared" si="422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1"/>
        <v>Dec 19</v>
      </c>
      <c r="H8968" s="27">
        <f t="shared" si="423"/>
        <v>8967</v>
      </c>
      <c r="I8968" s="30" t="str">
        <f>IF(G8968='Check Register'!$E$1,H8968,"")</f>
        <v/>
      </c>
      <c r="J8968" s="16" t="str">
        <f t="shared" si="422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1"/>
        <v>Dec 19</v>
      </c>
      <c r="H8969" s="27">
        <f t="shared" si="423"/>
        <v>8968</v>
      </c>
      <c r="I8969" s="30" t="str">
        <f>IF(G8969='Check Register'!$E$1,H8969,"")</f>
        <v/>
      </c>
      <c r="J8969" s="16" t="str">
        <f t="shared" si="422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1"/>
        <v>Dec 19</v>
      </c>
      <c r="H8970" s="27">
        <f t="shared" si="423"/>
        <v>8969</v>
      </c>
      <c r="I8970" s="30" t="str">
        <f>IF(G8970='Check Register'!$E$1,H8970,"")</f>
        <v/>
      </c>
      <c r="J8970" s="16" t="str">
        <f t="shared" si="422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1"/>
        <v>Dec 19</v>
      </c>
      <c r="H8971" s="27">
        <f t="shared" si="423"/>
        <v>8970</v>
      </c>
      <c r="I8971" s="30" t="str">
        <f>IF(G8971='Check Register'!$E$1,H8971,"")</f>
        <v/>
      </c>
      <c r="J8971" s="16" t="str">
        <f t="shared" si="422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1"/>
        <v>Dec 19</v>
      </c>
      <c r="H8972" s="27">
        <f t="shared" si="423"/>
        <v>8971</v>
      </c>
      <c r="I8972" s="30" t="str">
        <f>IF(G8972='Check Register'!$E$1,H8972,"")</f>
        <v/>
      </c>
      <c r="J8972" s="16" t="str">
        <f t="shared" si="422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1"/>
        <v>Dec 19</v>
      </c>
      <c r="H8973" s="27">
        <f t="shared" si="423"/>
        <v>8972</v>
      </c>
      <c r="I8973" s="30" t="str">
        <f>IF(G8973='Check Register'!$E$1,H8973,"")</f>
        <v/>
      </c>
      <c r="J8973" s="16" t="str">
        <f t="shared" si="422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1"/>
        <v>Dec 19</v>
      </c>
      <c r="H8974" s="27">
        <f t="shared" si="423"/>
        <v>8973</v>
      </c>
      <c r="I8974" s="30" t="str">
        <f>IF(G8974='Check Register'!$E$1,H8974,"")</f>
        <v/>
      </c>
      <c r="J8974" s="16" t="str">
        <f t="shared" si="422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1"/>
        <v>Dec 19</v>
      </c>
      <c r="H8975" s="27">
        <f t="shared" si="423"/>
        <v>8974</v>
      </c>
      <c r="I8975" s="30" t="str">
        <f>IF(G8975='Check Register'!$E$1,H8975,"")</f>
        <v/>
      </c>
      <c r="J8975" s="16" t="str">
        <f t="shared" si="422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1"/>
        <v>Dec 19</v>
      </c>
      <c r="H8976" s="27">
        <f t="shared" si="423"/>
        <v>8975</v>
      </c>
      <c r="I8976" s="30" t="str">
        <f>IF(G8976='Check Register'!$E$1,H8976,"")</f>
        <v/>
      </c>
      <c r="J8976" s="16" t="str">
        <f t="shared" si="422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1"/>
        <v>Dec 19</v>
      </c>
      <c r="H8977" s="27">
        <f t="shared" si="423"/>
        <v>8976</v>
      </c>
      <c r="I8977" s="30" t="str">
        <f>IF(G8977='Check Register'!$E$1,H8977,"")</f>
        <v/>
      </c>
      <c r="J8977" s="16" t="str">
        <f t="shared" si="422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1"/>
        <v>Dec 19</v>
      </c>
      <c r="H8978" s="27">
        <f t="shared" si="423"/>
        <v>8977</v>
      </c>
      <c r="I8978" s="30" t="str">
        <f>IF(G8978='Check Register'!$E$1,H8978,"")</f>
        <v/>
      </c>
      <c r="J8978" s="16" t="str">
        <f t="shared" si="422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1"/>
        <v>Dec 19</v>
      </c>
      <c r="H8979" s="27">
        <f t="shared" si="423"/>
        <v>8978</v>
      </c>
      <c r="I8979" s="30" t="str">
        <f>IF(G8979='Check Register'!$E$1,H8979,"")</f>
        <v/>
      </c>
      <c r="J8979" s="16" t="str">
        <f t="shared" si="422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1"/>
        <v>Dec 19</v>
      </c>
      <c r="H8980" s="27">
        <f t="shared" si="423"/>
        <v>8979</v>
      </c>
      <c r="I8980" s="30" t="str">
        <f>IF(G8980='Check Register'!$E$1,H8980,"")</f>
        <v/>
      </c>
      <c r="J8980" s="16" t="str">
        <f t="shared" si="422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1"/>
        <v>Dec 19</v>
      </c>
      <c r="H8981" s="27">
        <f t="shared" si="423"/>
        <v>8980</v>
      </c>
      <c r="I8981" s="30" t="str">
        <f>IF(G8981='Check Register'!$E$1,H8981,"")</f>
        <v/>
      </c>
      <c r="J8981" s="16" t="str">
        <f t="shared" si="422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1"/>
        <v>Dec 19</v>
      </c>
      <c r="H8982" s="27">
        <f t="shared" si="423"/>
        <v>8981</v>
      </c>
      <c r="I8982" s="30" t="str">
        <f>IF(G8982='Check Register'!$E$1,H8982,"")</f>
        <v/>
      </c>
      <c r="J8982" s="16" t="str">
        <f t="shared" si="422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1"/>
        <v>Dec 19</v>
      </c>
      <c r="H8983" s="27">
        <f t="shared" si="423"/>
        <v>8982</v>
      </c>
      <c r="I8983" s="30" t="str">
        <f>IF(G8983='Check Register'!$E$1,H8983,"")</f>
        <v/>
      </c>
      <c r="J8983" s="16" t="str">
        <f t="shared" si="422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1"/>
        <v>Dec 19</v>
      </c>
      <c r="H8984" s="27">
        <f t="shared" si="423"/>
        <v>8983</v>
      </c>
      <c r="I8984" s="30" t="str">
        <f>IF(G8984='Check Register'!$E$1,H8984,"")</f>
        <v/>
      </c>
      <c r="J8984" s="16" t="str">
        <f t="shared" si="422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1"/>
        <v>Dec 19</v>
      </c>
      <c r="H8985" s="27">
        <f t="shared" si="423"/>
        <v>8984</v>
      </c>
      <c r="I8985" s="30" t="str">
        <f>IF(G8985='Check Register'!$E$1,H8985,"")</f>
        <v/>
      </c>
      <c r="J8985" s="16" t="str">
        <f t="shared" si="422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1"/>
        <v>Dec 19</v>
      </c>
      <c r="H8986" s="27">
        <f t="shared" si="423"/>
        <v>8985</v>
      </c>
      <c r="I8986" s="30" t="str">
        <f>IF(G8986='Check Register'!$E$1,H8986,"")</f>
        <v/>
      </c>
      <c r="J8986" s="16" t="str">
        <f t="shared" si="422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1"/>
        <v>Dec 19</v>
      </c>
      <c r="H8987" s="27">
        <f t="shared" si="423"/>
        <v>8986</v>
      </c>
      <c r="I8987" s="30" t="str">
        <f>IF(G8987='Check Register'!$E$1,H8987,"")</f>
        <v/>
      </c>
      <c r="J8987" s="16" t="str">
        <f t="shared" si="422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1"/>
        <v>Dec 19</v>
      </c>
      <c r="H8988" s="27">
        <f t="shared" si="423"/>
        <v>8987</v>
      </c>
      <c r="I8988" s="30" t="str">
        <f>IF(G8988='Check Register'!$E$1,H8988,"")</f>
        <v/>
      </c>
      <c r="J8988" s="16" t="str">
        <f t="shared" si="422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1"/>
        <v>Dec 19</v>
      </c>
      <c r="H8989" s="27">
        <f t="shared" si="423"/>
        <v>8988</v>
      </c>
      <c r="I8989" s="30" t="str">
        <f>IF(G8989='Check Register'!$E$1,H8989,"")</f>
        <v/>
      </c>
      <c r="J8989" s="16" t="str">
        <f t="shared" si="422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1"/>
        <v>Dec 19</v>
      </c>
      <c r="H8990" s="27">
        <f t="shared" si="423"/>
        <v>8989</v>
      </c>
      <c r="I8990" s="30" t="str">
        <f>IF(G8990='Check Register'!$E$1,H8990,"")</f>
        <v/>
      </c>
      <c r="J8990" s="16" t="str">
        <f t="shared" si="422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1"/>
        <v>Dec 19</v>
      </c>
      <c r="H8991" s="27">
        <f t="shared" si="423"/>
        <v>8990</v>
      </c>
      <c r="I8991" s="30" t="str">
        <f>IF(G8991='Check Register'!$E$1,H8991,"")</f>
        <v/>
      </c>
      <c r="J8991" s="16" t="str">
        <f t="shared" si="422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1"/>
        <v>Dec 19</v>
      </c>
      <c r="H8992" s="27">
        <f t="shared" si="423"/>
        <v>8991</v>
      </c>
      <c r="I8992" s="30" t="str">
        <f>IF(G8992='Check Register'!$E$1,H8992,"")</f>
        <v/>
      </c>
      <c r="J8992" s="16" t="str">
        <f t="shared" si="422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1"/>
        <v>Dec 19</v>
      </c>
      <c r="H8993" s="27">
        <f t="shared" si="423"/>
        <v>8992</v>
      </c>
      <c r="I8993" s="30" t="str">
        <f>IF(G8993='Check Register'!$E$1,H8993,"")</f>
        <v/>
      </c>
      <c r="J8993" s="16" t="str">
        <f t="shared" si="422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1"/>
        <v>Dec 19</v>
      </c>
      <c r="H8994" s="27">
        <f t="shared" si="423"/>
        <v>8993</v>
      </c>
      <c r="I8994" s="30" t="str">
        <f>IF(G8994='Check Register'!$E$1,H8994,"")</f>
        <v/>
      </c>
      <c r="J8994" s="16" t="str">
        <f t="shared" si="422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1"/>
        <v>Dec 19</v>
      </c>
      <c r="H8995" s="27">
        <f t="shared" si="423"/>
        <v>8994</v>
      </c>
      <c r="I8995" s="30" t="str">
        <f>IF(G8995='Check Register'!$E$1,H8995,"")</f>
        <v/>
      </c>
      <c r="J8995" s="16" t="str">
        <f t="shared" si="422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1"/>
        <v>Dec 19</v>
      </c>
      <c r="H8996" s="27">
        <f t="shared" si="423"/>
        <v>8995</v>
      </c>
      <c r="I8996" s="30" t="str">
        <f>IF(G8996='Check Register'!$E$1,H8996,"")</f>
        <v/>
      </c>
      <c r="J8996" s="16" t="str">
        <f t="shared" si="422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1"/>
        <v>Dec 19</v>
      </c>
      <c r="H8997" s="27">
        <f t="shared" si="423"/>
        <v>8996</v>
      </c>
      <c r="I8997" s="30" t="str">
        <f>IF(G8997='Check Register'!$E$1,H8997,"")</f>
        <v/>
      </c>
      <c r="J8997" s="16" t="str">
        <f t="shared" si="422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1"/>
        <v>Dec 19</v>
      </c>
      <c r="H8998" s="27">
        <f t="shared" si="423"/>
        <v>8997</v>
      </c>
      <c r="I8998" s="30" t="str">
        <f>IF(G8998='Check Register'!$E$1,H8998,"")</f>
        <v/>
      </c>
      <c r="J8998" s="16" t="str">
        <f t="shared" si="422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1"/>
        <v>Dec 19</v>
      </c>
      <c r="H8999" s="27">
        <f t="shared" si="423"/>
        <v>8998</v>
      </c>
      <c r="I8999" s="30" t="str">
        <f>IF(G8999='Check Register'!$E$1,H8999,"")</f>
        <v/>
      </c>
      <c r="J8999" s="16" t="str">
        <f t="shared" si="422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1"/>
        <v>Dec 19</v>
      </c>
      <c r="H9000" s="27">
        <f t="shared" si="423"/>
        <v>8999</v>
      </c>
      <c r="I9000" s="30" t="str">
        <f>IF(G9000='Check Register'!$E$1,H9000,"")</f>
        <v/>
      </c>
      <c r="J9000" s="16" t="str">
        <f t="shared" si="422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1"/>
        <v>Dec 19</v>
      </c>
      <c r="H9001" s="27">
        <f t="shared" si="423"/>
        <v>9000</v>
      </c>
      <c r="I9001" s="30" t="str">
        <f>IF(G9001='Check Register'!$E$1,H9001,"")</f>
        <v/>
      </c>
      <c r="J9001" s="16" t="str">
        <f t="shared" si="422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1"/>
        <v>Dec 19</v>
      </c>
      <c r="H9002" s="27">
        <f t="shared" si="423"/>
        <v>9001</v>
      </c>
      <c r="I9002" s="30" t="str">
        <f>IF(G9002='Check Register'!$E$1,H9002,"")</f>
        <v/>
      </c>
      <c r="J9002" s="16" t="str">
        <f t="shared" si="422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1"/>
        <v>Dec 19</v>
      </c>
      <c r="H9003" s="27">
        <f t="shared" si="423"/>
        <v>9002</v>
      </c>
      <c r="I9003" s="30" t="str">
        <f>IF(G9003='Check Register'!$E$1,H9003,"")</f>
        <v/>
      </c>
      <c r="J9003" s="16" t="str">
        <f t="shared" si="422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1"/>
        <v>Dec 19</v>
      </c>
      <c r="H9004" s="27">
        <f t="shared" si="423"/>
        <v>9003</v>
      </c>
      <c r="I9004" s="30" t="str">
        <f>IF(G9004='Check Register'!$E$1,H9004,"")</f>
        <v/>
      </c>
      <c r="J9004" s="16" t="str">
        <f t="shared" si="422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1"/>
        <v>Dec 19</v>
      </c>
      <c r="H9005" s="27">
        <f t="shared" si="423"/>
        <v>9004</v>
      </c>
      <c r="I9005" s="30" t="str">
        <f>IF(G9005='Check Register'!$E$1,H9005,"")</f>
        <v/>
      </c>
      <c r="J9005" s="16" t="str">
        <f t="shared" si="422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1"/>
        <v>Dec 19</v>
      </c>
      <c r="H9006" s="27">
        <f t="shared" si="423"/>
        <v>9005</v>
      </c>
      <c r="I9006" s="30" t="str">
        <f>IF(G9006='Check Register'!$E$1,H9006,"")</f>
        <v/>
      </c>
      <c r="J9006" s="16" t="str">
        <f t="shared" si="422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1"/>
        <v>Dec 19</v>
      </c>
      <c r="H9007" s="27">
        <f t="shared" si="423"/>
        <v>9006</v>
      </c>
      <c r="I9007" s="30" t="str">
        <f>IF(G9007='Check Register'!$E$1,H9007,"")</f>
        <v/>
      </c>
      <c r="J9007" s="16" t="str">
        <f t="shared" si="422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1"/>
        <v>Dec 19</v>
      </c>
      <c r="H9008" s="27">
        <f t="shared" si="423"/>
        <v>9007</v>
      </c>
      <c r="I9008" s="30" t="str">
        <f>IF(G9008='Check Register'!$E$1,H9008,"")</f>
        <v/>
      </c>
      <c r="J9008" s="16" t="str">
        <f t="shared" si="422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1"/>
        <v>Dec 19</v>
      </c>
      <c r="H9009" s="27">
        <f t="shared" si="423"/>
        <v>9008</v>
      </c>
      <c r="I9009" s="30" t="str">
        <f>IF(G9009='Check Register'!$E$1,H9009,"")</f>
        <v/>
      </c>
      <c r="J9009" s="16" t="str">
        <f t="shared" si="422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1"/>
        <v>Dec 19</v>
      </c>
      <c r="H9010" s="27">
        <f t="shared" si="423"/>
        <v>9009</v>
      </c>
      <c r="I9010" s="30" t="str">
        <f>IF(G9010='Check Register'!$E$1,H9010,"")</f>
        <v/>
      </c>
      <c r="J9010" s="16" t="str">
        <f t="shared" si="422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1"/>
        <v>Dec 19</v>
      </c>
      <c r="H9011" s="27">
        <f t="shared" si="423"/>
        <v>9010</v>
      </c>
      <c r="I9011" s="30" t="str">
        <f>IF(G9011='Check Register'!$E$1,H9011,"")</f>
        <v/>
      </c>
      <c r="J9011" s="16" t="str">
        <f t="shared" si="422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1"/>
        <v>Dec 19</v>
      </c>
      <c r="H9012" s="27">
        <f t="shared" si="423"/>
        <v>9011</v>
      </c>
      <c r="I9012" s="30" t="str">
        <f>IF(G9012='Check Register'!$E$1,H9012,"")</f>
        <v/>
      </c>
      <c r="J9012" s="16" t="str">
        <f t="shared" si="422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1"/>
        <v>Dec 19</v>
      </c>
      <c r="H9013" s="27">
        <f t="shared" si="423"/>
        <v>9012</v>
      </c>
      <c r="I9013" s="30" t="str">
        <f>IF(G9013='Check Register'!$E$1,H9013,"")</f>
        <v/>
      </c>
      <c r="J9013" s="16" t="str">
        <f t="shared" si="422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1"/>
        <v>Dec 19</v>
      </c>
      <c r="H9014" s="27">
        <f t="shared" si="423"/>
        <v>9013</v>
      </c>
      <c r="I9014" s="30" t="str">
        <f>IF(G9014='Check Register'!$E$1,H9014,"")</f>
        <v/>
      </c>
      <c r="J9014" s="16" t="str">
        <f t="shared" si="422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1"/>
        <v>Dec 19</v>
      </c>
      <c r="H9015" s="27">
        <f t="shared" si="423"/>
        <v>9014</v>
      </c>
      <c r="I9015" s="30" t="str">
        <f>IF(G9015='Check Register'!$E$1,H9015,"")</f>
        <v/>
      </c>
      <c r="J9015" s="16" t="str">
        <f t="shared" si="422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1"/>
        <v>Dec 19</v>
      </c>
      <c r="H9016" s="27">
        <f t="shared" si="423"/>
        <v>9015</v>
      </c>
      <c r="I9016" s="30" t="str">
        <f>IF(G9016='Check Register'!$E$1,H9016,"")</f>
        <v/>
      </c>
      <c r="J9016" s="16" t="str">
        <f t="shared" si="422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1"/>
        <v>Dec 19</v>
      </c>
      <c r="H9017" s="27">
        <f t="shared" si="423"/>
        <v>9016</v>
      </c>
      <c r="I9017" s="30" t="str">
        <f>IF(G9017='Check Register'!$E$1,H9017,"")</f>
        <v/>
      </c>
      <c r="J9017" s="16" t="str">
        <f t="shared" si="422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1"/>
        <v>Dec 19</v>
      </c>
      <c r="H9018" s="27">
        <f t="shared" si="423"/>
        <v>9017</v>
      </c>
      <c r="I9018" s="30" t="str">
        <f>IF(G9018='Check Register'!$E$1,H9018,"")</f>
        <v/>
      </c>
      <c r="J9018" s="16" t="str">
        <f t="shared" si="422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1"/>
        <v>Dec 19</v>
      </c>
      <c r="H9019" s="27">
        <f t="shared" si="423"/>
        <v>9018</v>
      </c>
      <c r="I9019" s="30" t="str">
        <f>IF(G9019='Check Register'!$E$1,H9019,"")</f>
        <v/>
      </c>
      <c r="J9019" s="16" t="str">
        <f t="shared" si="422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1"/>
        <v>Dec 19</v>
      </c>
      <c r="H9020" s="27">
        <f t="shared" si="423"/>
        <v>9019</v>
      </c>
      <c r="I9020" s="30" t="str">
        <f>IF(G9020='Check Register'!$E$1,H9020,"")</f>
        <v/>
      </c>
      <c r="J9020" s="16" t="str">
        <f t="shared" si="422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1"/>
        <v>Dec 19</v>
      </c>
      <c r="H9021" s="27">
        <f t="shared" si="423"/>
        <v>9020</v>
      </c>
      <c r="I9021" s="30" t="str">
        <f>IF(G9021='Check Register'!$E$1,H9021,"")</f>
        <v/>
      </c>
      <c r="J9021" s="16" t="str">
        <f t="shared" si="422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1"/>
        <v>Dec 19</v>
      </c>
      <c r="H9022" s="27">
        <f t="shared" si="423"/>
        <v>9021</v>
      </c>
      <c r="I9022" s="30" t="str">
        <f>IF(G9022='Check Register'!$E$1,H9022,"")</f>
        <v/>
      </c>
      <c r="J9022" s="16" t="str">
        <f t="shared" si="422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1"/>
        <v>Dec 19</v>
      </c>
      <c r="H9023" s="27">
        <f t="shared" si="423"/>
        <v>9022</v>
      </c>
      <c r="I9023" s="30" t="str">
        <f>IF(G9023='Check Register'!$E$1,H9023,"")</f>
        <v/>
      </c>
      <c r="J9023" s="16" t="str">
        <f t="shared" si="422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1"/>
        <v>Dec 19</v>
      </c>
      <c r="H9024" s="27">
        <f t="shared" si="423"/>
        <v>9023</v>
      </c>
      <c r="I9024" s="30" t="str">
        <f>IF(G9024='Check Register'!$E$1,H9024,"")</f>
        <v/>
      </c>
      <c r="J9024" s="16" t="str">
        <f t="shared" si="422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1"/>
        <v>Dec 19</v>
      </c>
      <c r="H9025" s="27">
        <f t="shared" si="423"/>
        <v>9024</v>
      </c>
      <c r="I9025" s="30" t="str">
        <f>IF(G9025='Check Register'!$E$1,H9025,"")</f>
        <v/>
      </c>
      <c r="J9025" s="16" t="str">
        <f t="shared" si="422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4">VLOOKUP(C9026,W:Y,3,TRUE)</f>
        <v>Dec 19</v>
      </c>
      <c r="H9026" s="27">
        <f t="shared" si="423"/>
        <v>9025</v>
      </c>
      <c r="I9026" s="30" t="str">
        <f>IF(G9026='Check Register'!$E$1,H9026,"")</f>
        <v/>
      </c>
      <c r="J9026" s="16" t="str">
        <f t="shared" ref="J9026:J9089" si="425">IFERROR(SMALL($I$2:$I$100000,H9026),"")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4"/>
        <v>Dec 19</v>
      </c>
      <c r="H9027" s="27">
        <f t="shared" si="423"/>
        <v>9026</v>
      </c>
      <c r="I9027" s="30" t="str">
        <f>IF(G9027='Check Register'!$E$1,H9027,"")</f>
        <v/>
      </c>
      <c r="J9027" s="16" t="str">
        <f t="shared" si="425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4"/>
        <v>Jan 20</v>
      </c>
      <c r="H9028" s="27">
        <f t="shared" si="423"/>
        <v>9027</v>
      </c>
      <c r="I9028" s="30" t="str">
        <f>IF(G9028='Check Register'!$E$1,H9028,"")</f>
        <v/>
      </c>
      <c r="J9028" s="16" t="str">
        <f t="shared" si="425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4"/>
        <v>Jan 20</v>
      </c>
      <c r="H9029" s="27">
        <f t="shared" ref="H9029:H9092" si="426">1+H9028</f>
        <v>9028</v>
      </c>
      <c r="I9029" s="30" t="str">
        <f>IF(G9029='Check Register'!$E$1,H9029,"")</f>
        <v/>
      </c>
      <c r="J9029" s="16" t="str">
        <f t="shared" si="425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4"/>
        <v>Jan 20</v>
      </c>
      <c r="H9030" s="27">
        <f t="shared" si="426"/>
        <v>9029</v>
      </c>
      <c r="I9030" s="30" t="str">
        <f>IF(G9030='Check Register'!$E$1,H9030,"")</f>
        <v/>
      </c>
      <c r="J9030" s="16" t="str">
        <f t="shared" si="425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4"/>
        <v>Jan 20</v>
      </c>
      <c r="H9031" s="27">
        <f t="shared" si="426"/>
        <v>9030</v>
      </c>
      <c r="I9031" s="30" t="str">
        <f>IF(G9031='Check Register'!$E$1,H9031,"")</f>
        <v/>
      </c>
      <c r="J9031" s="16" t="str">
        <f t="shared" si="425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4"/>
        <v>Jan 20</v>
      </c>
      <c r="H9032" s="27">
        <f t="shared" si="426"/>
        <v>9031</v>
      </c>
      <c r="I9032" s="30" t="str">
        <f>IF(G9032='Check Register'!$E$1,H9032,"")</f>
        <v/>
      </c>
      <c r="J9032" s="16" t="str">
        <f t="shared" si="425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4"/>
        <v>Jan 20</v>
      </c>
      <c r="H9033" s="27">
        <f t="shared" si="426"/>
        <v>9032</v>
      </c>
      <c r="I9033" s="30" t="str">
        <f>IF(G9033='Check Register'!$E$1,H9033,"")</f>
        <v/>
      </c>
      <c r="J9033" s="16" t="str">
        <f t="shared" si="425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4"/>
        <v>Jan 20</v>
      </c>
      <c r="H9034" s="27">
        <f t="shared" si="426"/>
        <v>9033</v>
      </c>
      <c r="I9034" s="30" t="str">
        <f>IF(G9034='Check Register'!$E$1,H9034,"")</f>
        <v/>
      </c>
      <c r="J9034" s="16" t="str">
        <f t="shared" si="425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4"/>
        <v>Jan 20</v>
      </c>
      <c r="H9035" s="27">
        <f t="shared" si="426"/>
        <v>9034</v>
      </c>
      <c r="I9035" s="30" t="str">
        <f>IF(G9035='Check Register'!$E$1,H9035,"")</f>
        <v/>
      </c>
      <c r="J9035" s="16" t="str">
        <f t="shared" si="425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4"/>
        <v>Jan 20</v>
      </c>
      <c r="H9036" s="27">
        <f t="shared" si="426"/>
        <v>9035</v>
      </c>
      <c r="I9036" s="30" t="str">
        <f>IF(G9036='Check Register'!$E$1,H9036,"")</f>
        <v/>
      </c>
      <c r="J9036" s="16" t="str">
        <f t="shared" si="425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4"/>
        <v>Jan 20</v>
      </c>
      <c r="H9037" s="27">
        <f t="shared" si="426"/>
        <v>9036</v>
      </c>
      <c r="I9037" s="30" t="str">
        <f>IF(G9037='Check Register'!$E$1,H9037,"")</f>
        <v/>
      </c>
      <c r="J9037" s="16" t="str">
        <f t="shared" si="425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4"/>
        <v>Jan 20</v>
      </c>
      <c r="H9038" s="27">
        <f t="shared" si="426"/>
        <v>9037</v>
      </c>
      <c r="I9038" s="30" t="str">
        <f>IF(G9038='Check Register'!$E$1,H9038,"")</f>
        <v/>
      </c>
      <c r="J9038" s="16" t="str">
        <f t="shared" si="425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4"/>
        <v>Jan 20</v>
      </c>
      <c r="H9039" s="27">
        <f t="shared" si="426"/>
        <v>9038</v>
      </c>
      <c r="I9039" s="30" t="str">
        <f>IF(G9039='Check Register'!$E$1,H9039,"")</f>
        <v/>
      </c>
      <c r="J9039" s="16" t="str">
        <f t="shared" si="425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4"/>
        <v>Jan 20</v>
      </c>
      <c r="H9040" s="27">
        <f t="shared" si="426"/>
        <v>9039</v>
      </c>
      <c r="I9040" s="30" t="str">
        <f>IF(G9040='Check Register'!$E$1,H9040,"")</f>
        <v/>
      </c>
      <c r="J9040" s="16" t="str">
        <f t="shared" si="425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4"/>
        <v>Jan 20</v>
      </c>
      <c r="H9041" s="27">
        <f t="shared" si="426"/>
        <v>9040</v>
      </c>
      <c r="I9041" s="30" t="str">
        <f>IF(G9041='Check Register'!$E$1,H9041,"")</f>
        <v/>
      </c>
      <c r="J9041" s="16" t="str">
        <f t="shared" si="425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4"/>
        <v>Jan 20</v>
      </c>
      <c r="H9042" s="27">
        <f t="shared" si="426"/>
        <v>9041</v>
      </c>
      <c r="I9042" s="30" t="str">
        <f>IF(G9042='Check Register'!$E$1,H9042,"")</f>
        <v/>
      </c>
      <c r="J9042" s="16" t="str">
        <f t="shared" si="425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4"/>
        <v>Jan 20</v>
      </c>
      <c r="H9043" s="27">
        <f t="shared" si="426"/>
        <v>9042</v>
      </c>
      <c r="I9043" s="30" t="str">
        <f>IF(G9043='Check Register'!$E$1,H9043,"")</f>
        <v/>
      </c>
      <c r="J9043" s="16" t="str">
        <f t="shared" si="425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4"/>
        <v>Jan 20</v>
      </c>
      <c r="H9044" s="27">
        <f t="shared" si="426"/>
        <v>9043</v>
      </c>
      <c r="I9044" s="30" t="str">
        <f>IF(G9044='Check Register'!$E$1,H9044,"")</f>
        <v/>
      </c>
      <c r="J9044" s="16" t="str">
        <f t="shared" si="425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4"/>
        <v>Jan 20</v>
      </c>
      <c r="H9045" s="27">
        <f t="shared" si="426"/>
        <v>9044</v>
      </c>
      <c r="I9045" s="30" t="str">
        <f>IF(G9045='Check Register'!$E$1,H9045,"")</f>
        <v/>
      </c>
      <c r="J9045" s="16" t="str">
        <f t="shared" si="425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4"/>
        <v>Jan 20</v>
      </c>
      <c r="H9046" s="27">
        <f t="shared" si="426"/>
        <v>9045</v>
      </c>
      <c r="I9046" s="30" t="str">
        <f>IF(G9046='Check Register'!$E$1,H9046,"")</f>
        <v/>
      </c>
      <c r="J9046" s="16" t="str">
        <f t="shared" si="425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4"/>
        <v>Jan 20</v>
      </c>
      <c r="H9047" s="27">
        <f t="shared" si="426"/>
        <v>9046</v>
      </c>
      <c r="I9047" s="30" t="str">
        <f>IF(G9047='Check Register'!$E$1,H9047,"")</f>
        <v/>
      </c>
      <c r="J9047" s="16" t="str">
        <f t="shared" si="425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4"/>
        <v>Jan 20</v>
      </c>
      <c r="H9048" s="27">
        <f t="shared" si="426"/>
        <v>9047</v>
      </c>
      <c r="I9048" s="30" t="str">
        <f>IF(G9048='Check Register'!$E$1,H9048,"")</f>
        <v/>
      </c>
      <c r="J9048" s="16" t="str">
        <f t="shared" si="425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4"/>
        <v>Jan 20</v>
      </c>
      <c r="H9049" s="27">
        <f t="shared" si="426"/>
        <v>9048</v>
      </c>
      <c r="I9049" s="30" t="str">
        <f>IF(G9049='Check Register'!$E$1,H9049,"")</f>
        <v/>
      </c>
      <c r="J9049" s="16" t="str">
        <f t="shared" si="425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4"/>
        <v>Jan 20</v>
      </c>
      <c r="H9050" s="27">
        <f t="shared" si="426"/>
        <v>9049</v>
      </c>
      <c r="I9050" s="30" t="str">
        <f>IF(G9050='Check Register'!$E$1,H9050,"")</f>
        <v/>
      </c>
      <c r="J9050" s="16" t="str">
        <f t="shared" si="425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4"/>
        <v>Jan 20</v>
      </c>
      <c r="H9051" s="27">
        <f t="shared" si="426"/>
        <v>9050</v>
      </c>
      <c r="I9051" s="30" t="str">
        <f>IF(G9051='Check Register'!$E$1,H9051,"")</f>
        <v/>
      </c>
      <c r="J9051" s="16" t="str">
        <f t="shared" si="425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4"/>
        <v>Jan 20</v>
      </c>
      <c r="H9052" s="27">
        <f t="shared" si="426"/>
        <v>9051</v>
      </c>
      <c r="I9052" s="30" t="str">
        <f>IF(G9052='Check Register'!$E$1,H9052,"")</f>
        <v/>
      </c>
      <c r="J9052" s="16" t="str">
        <f t="shared" si="425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4"/>
        <v>Jan 20</v>
      </c>
      <c r="H9053" s="27">
        <f t="shared" si="426"/>
        <v>9052</v>
      </c>
      <c r="I9053" s="30" t="str">
        <f>IF(G9053='Check Register'!$E$1,H9053,"")</f>
        <v/>
      </c>
      <c r="J9053" s="16" t="str">
        <f t="shared" si="425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4"/>
        <v>Jan 20</v>
      </c>
      <c r="H9054" s="27">
        <f t="shared" si="426"/>
        <v>9053</v>
      </c>
      <c r="I9054" s="30" t="str">
        <f>IF(G9054='Check Register'!$E$1,H9054,"")</f>
        <v/>
      </c>
      <c r="J9054" s="16" t="str">
        <f t="shared" si="425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4"/>
        <v>Jan 20</v>
      </c>
      <c r="H9055" s="27">
        <f t="shared" si="426"/>
        <v>9054</v>
      </c>
      <c r="I9055" s="30" t="str">
        <f>IF(G9055='Check Register'!$E$1,H9055,"")</f>
        <v/>
      </c>
      <c r="J9055" s="16" t="str">
        <f t="shared" si="425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4"/>
        <v>Jan 20</v>
      </c>
      <c r="H9056" s="27">
        <f t="shared" si="426"/>
        <v>9055</v>
      </c>
      <c r="I9056" s="30" t="str">
        <f>IF(G9056='Check Register'!$E$1,H9056,"")</f>
        <v/>
      </c>
      <c r="J9056" s="16" t="str">
        <f t="shared" si="425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4"/>
        <v>Jan 20</v>
      </c>
      <c r="H9057" s="27">
        <f t="shared" si="426"/>
        <v>9056</v>
      </c>
      <c r="I9057" s="30" t="str">
        <f>IF(G9057='Check Register'!$E$1,H9057,"")</f>
        <v/>
      </c>
      <c r="J9057" s="16" t="str">
        <f t="shared" si="425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4"/>
        <v>Jan 20</v>
      </c>
      <c r="H9058" s="27">
        <f t="shared" si="426"/>
        <v>9057</v>
      </c>
      <c r="I9058" s="30" t="str">
        <f>IF(G9058='Check Register'!$E$1,H9058,"")</f>
        <v/>
      </c>
      <c r="J9058" s="16" t="str">
        <f t="shared" si="425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4"/>
        <v>Jan 20</v>
      </c>
      <c r="H9059" s="27">
        <f t="shared" si="426"/>
        <v>9058</v>
      </c>
      <c r="I9059" s="30" t="str">
        <f>IF(G9059='Check Register'!$E$1,H9059,"")</f>
        <v/>
      </c>
      <c r="J9059" s="16" t="str">
        <f t="shared" si="425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4"/>
        <v>Jan 20</v>
      </c>
      <c r="H9060" s="27">
        <f t="shared" si="426"/>
        <v>9059</v>
      </c>
      <c r="I9060" s="30" t="str">
        <f>IF(G9060='Check Register'!$E$1,H9060,"")</f>
        <v/>
      </c>
      <c r="J9060" s="16" t="str">
        <f t="shared" si="425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4"/>
        <v>Jan 20</v>
      </c>
      <c r="H9061" s="27">
        <f t="shared" si="426"/>
        <v>9060</v>
      </c>
      <c r="I9061" s="30" t="str">
        <f>IF(G9061='Check Register'!$E$1,H9061,"")</f>
        <v/>
      </c>
      <c r="J9061" s="16" t="str">
        <f t="shared" si="425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4"/>
        <v>Jan 20</v>
      </c>
      <c r="H9062" s="27">
        <f t="shared" si="426"/>
        <v>9061</v>
      </c>
      <c r="I9062" s="30" t="str">
        <f>IF(G9062='Check Register'!$E$1,H9062,"")</f>
        <v/>
      </c>
      <c r="J9062" s="16" t="str">
        <f t="shared" si="425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4"/>
        <v>Jan 20</v>
      </c>
      <c r="H9063" s="27">
        <f t="shared" si="426"/>
        <v>9062</v>
      </c>
      <c r="I9063" s="30" t="str">
        <f>IF(G9063='Check Register'!$E$1,H9063,"")</f>
        <v/>
      </c>
      <c r="J9063" s="16" t="str">
        <f t="shared" si="425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4"/>
        <v>Jan 20</v>
      </c>
      <c r="H9064" s="27">
        <f t="shared" si="426"/>
        <v>9063</v>
      </c>
      <c r="I9064" s="30" t="str">
        <f>IF(G9064='Check Register'!$E$1,H9064,"")</f>
        <v/>
      </c>
      <c r="J9064" s="16" t="str">
        <f t="shared" si="425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4"/>
        <v>Jan 20</v>
      </c>
      <c r="H9065" s="27">
        <f t="shared" si="426"/>
        <v>9064</v>
      </c>
      <c r="I9065" s="30" t="str">
        <f>IF(G9065='Check Register'!$E$1,H9065,"")</f>
        <v/>
      </c>
      <c r="J9065" s="16" t="str">
        <f t="shared" si="425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4"/>
        <v>Jan 20</v>
      </c>
      <c r="H9066" s="27">
        <f t="shared" si="426"/>
        <v>9065</v>
      </c>
      <c r="I9066" s="30" t="str">
        <f>IF(G9066='Check Register'!$E$1,H9066,"")</f>
        <v/>
      </c>
      <c r="J9066" s="16" t="str">
        <f t="shared" si="425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4"/>
        <v>Jan 20</v>
      </c>
      <c r="H9067" s="27">
        <f t="shared" si="426"/>
        <v>9066</v>
      </c>
      <c r="I9067" s="30" t="str">
        <f>IF(G9067='Check Register'!$E$1,H9067,"")</f>
        <v/>
      </c>
      <c r="J9067" s="16" t="str">
        <f t="shared" si="425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4"/>
        <v>Jan 20</v>
      </c>
      <c r="H9068" s="27">
        <f t="shared" si="426"/>
        <v>9067</v>
      </c>
      <c r="I9068" s="30" t="str">
        <f>IF(G9068='Check Register'!$E$1,H9068,"")</f>
        <v/>
      </c>
      <c r="J9068" s="16" t="str">
        <f t="shared" si="425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4"/>
        <v>Jan 20</v>
      </c>
      <c r="H9069" s="27">
        <f t="shared" si="426"/>
        <v>9068</v>
      </c>
      <c r="I9069" s="30" t="str">
        <f>IF(G9069='Check Register'!$E$1,H9069,"")</f>
        <v/>
      </c>
      <c r="J9069" s="16" t="str">
        <f t="shared" si="425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4"/>
        <v>Jan 20</v>
      </c>
      <c r="H9070" s="27">
        <f t="shared" si="426"/>
        <v>9069</v>
      </c>
      <c r="I9070" s="30" t="str">
        <f>IF(G9070='Check Register'!$E$1,H9070,"")</f>
        <v/>
      </c>
      <c r="J9070" s="16" t="str">
        <f t="shared" si="425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4"/>
        <v>Jan 20</v>
      </c>
      <c r="H9071" s="27">
        <f t="shared" si="426"/>
        <v>9070</v>
      </c>
      <c r="I9071" s="30" t="str">
        <f>IF(G9071='Check Register'!$E$1,H9071,"")</f>
        <v/>
      </c>
      <c r="J9071" s="16" t="str">
        <f t="shared" si="425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4"/>
        <v>Jan 20</v>
      </c>
      <c r="H9072" s="27">
        <f t="shared" si="426"/>
        <v>9071</v>
      </c>
      <c r="I9072" s="30" t="str">
        <f>IF(G9072='Check Register'!$E$1,H9072,"")</f>
        <v/>
      </c>
      <c r="J9072" s="16" t="str">
        <f t="shared" si="425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4"/>
        <v>Jan 20</v>
      </c>
      <c r="H9073" s="27">
        <f t="shared" si="426"/>
        <v>9072</v>
      </c>
      <c r="I9073" s="30" t="str">
        <f>IF(G9073='Check Register'!$E$1,H9073,"")</f>
        <v/>
      </c>
      <c r="J9073" s="16" t="str">
        <f t="shared" si="425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4"/>
        <v>Jan 20</v>
      </c>
      <c r="H9074" s="27">
        <f t="shared" si="426"/>
        <v>9073</v>
      </c>
      <c r="I9074" s="30" t="str">
        <f>IF(G9074='Check Register'!$E$1,H9074,"")</f>
        <v/>
      </c>
      <c r="J9074" s="16" t="str">
        <f t="shared" si="425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4"/>
        <v>Jan 20</v>
      </c>
      <c r="H9075" s="27">
        <f t="shared" si="426"/>
        <v>9074</v>
      </c>
      <c r="I9075" s="30" t="str">
        <f>IF(G9075='Check Register'!$E$1,H9075,"")</f>
        <v/>
      </c>
      <c r="J9075" s="16" t="str">
        <f t="shared" si="425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4"/>
        <v>Jan 20</v>
      </c>
      <c r="H9076" s="27">
        <f t="shared" si="426"/>
        <v>9075</v>
      </c>
      <c r="I9076" s="30" t="str">
        <f>IF(G9076='Check Register'!$E$1,H9076,"")</f>
        <v/>
      </c>
      <c r="J9076" s="16" t="str">
        <f t="shared" si="425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4"/>
        <v>Jan 20</v>
      </c>
      <c r="H9077" s="27">
        <f t="shared" si="426"/>
        <v>9076</v>
      </c>
      <c r="I9077" s="30" t="str">
        <f>IF(G9077='Check Register'!$E$1,H9077,"")</f>
        <v/>
      </c>
      <c r="J9077" s="16" t="str">
        <f t="shared" si="425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4"/>
        <v>Jan 20</v>
      </c>
      <c r="H9078" s="27">
        <f t="shared" si="426"/>
        <v>9077</v>
      </c>
      <c r="I9078" s="30" t="str">
        <f>IF(G9078='Check Register'!$E$1,H9078,"")</f>
        <v/>
      </c>
      <c r="J9078" s="16" t="str">
        <f t="shared" si="425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4"/>
        <v>Jan 20</v>
      </c>
      <c r="H9079" s="27">
        <f t="shared" si="426"/>
        <v>9078</v>
      </c>
      <c r="I9079" s="30" t="str">
        <f>IF(G9079='Check Register'!$E$1,H9079,"")</f>
        <v/>
      </c>
      <c r="J9079" s="16" t="str">
        <f t="shared" si="425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4"/>
        <v>Jan 20</v>
      </c>
      <c r="H9080" s="27">
        <f t="shared" si="426"/>
        <v>9079</v>
      </c>
      <c r="I9080" s="30" t="str">
        <f>IF(G9080='Check Register'!$E$1,H9080,"")</f>
        <v/>
      </c>
      <c r="J9080" s="16" t="str">
        <f t="shared" si="425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4"/>
        <v>Jan 20</v>
      </c>
      <c r="H9081" s="27">
        <f t="shared" si="426"/>
        <v>9080</v>
      </c>
      <c r="I9081" s="30" t="str">
        <f>IF(G9081='Check Register'!$E$1,H9081,"")</f>
        <v/>
      </c>
      <c r="J9081" s="16" t="str">
        <f t="shared" si="425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4"/>
        <v>Jan 20</v>
      </c>
      <c r="H9082" s="27">
        <f t="shared" si="426"/>
        <v>9081</v>
      </c>
      <c r="I9082" s="30" t="str">
        <f>IF(G9082='Check Register'!$E$1,H9082,"")</f>
        <v/>
      </c>
      <c r="J9082" s="16" t="str">
        <f t="shared" si="425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4"/>
        <v>Jan 20</v>
      </c>
      <c r="H9083" s="27">
        <f t="shared" si="426"/>
        <v>9082</v>
      </c>
      <c r="I9083" s="30" t="str">
        <f>IF(G9083='Check Register'!$E$1,H9083,"")</f>
        <v/>
      </c>
      <c r="J9083" s="16" t="str">
        <f t="shared" si="425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4"/>
        <v>Jan 20</v>
      </c>
      <c r="H9084" s="27">
        <f t="shared" si="426"/>
        <v>9083</v>
      </c>
      <c r="I9084" s="30" t="str">
        <f>IF(G9084='Check Register'!$E$1,H9084,"")</f>
        <v/>
      </c>
      <c r="J9084" s="16" t="str">
        <f t="shared" si="425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4"/>
        <v>Jan 20</v>
      </c>
      <c r="H9085" s="27">
        <f t="shared" si="426"/>
        <v>9084</v>
      </c>
      <c r="I9085" s="30" t="str">
        <f>IF(G9085='Check Register'!$E$1,H9085,"")</f>
        <v/>
      </c>
      <c r="J9085" s="16" t="str">
        <f t="shared" si="425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4"/>
        <v>Jan 20</v>
      </c>
      <c r="H9086" s="27">
        <f t="shared" si="426"/>
        <v>9085</v>
      </c>
      <c r="I9086" s="30" t="str">
        <f>IF(G9086='Check Register'!$E$1,H9086,"")</f>
        <v/>
      </c>
      <c r="J9086" s="16" t="str">
        <f t="shared" si="425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4"/>
        <v>Jan 20</v>
      </c>
      <c r="H9087" s="27">
        <f t="shared" si="426"/>
        <v>9086</v>
      </c>
      <c r="I9087" s="30" t="str">
        <f>IF(G9087='Check Register'!$E$1,H9087,"")</f>
        <v/>
      </c>
      <c r="J9087" s="16" t="str">
        <f t="shared" si="425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4"/>
        <v>Jan 20</v>
      </c>
      <c r="H9088" s="27">
        <f t="shared" si="426"/>
        <v>9087</v>
      </c>
      <c r="I9088" s="30" t="str">
        <f>IF(G9088='Check Register'!$E$1,H9088,"")</f>
        <v/>
      </c>
      <c r="J9088" s="16" t="str">
        <f t="shared" si="425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4"/>
        <v>Jan 20</v>
      </c>
      <c r="H9089" s="27">
        <f t="shared" si="426"/>
        <v>9088</v>
      </c>
      <c r="I9089" s="30" t="str">
        <f>IF(G9089='Check Register'!$E$1,H9089,"")</f>
        <v/>
      </c>
      <c r="J9089" s="16" t="str">
        <f t="shared" si="425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7">VLOOKUP(C9090,W:Y,3,TRUE)</f>
        <v>Jan 20</v>
      </c>
      <c r="H9090" s="27">
        <f t="shared" si="426"/>
        <v>9089</v>
      </c>
      <c r="I9090" s="30" t="str">
        <f>IF(G9090='Check Register'!$E$1,H9090,"")</f>
        <v/>
      </c>
      <c r="J9090" s="16" t="str">
        <f t="shared" ref="J9090:J9153" si="428">IFERROR(SMALL($I$2:$I$100000,H9090),"")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7"/>
        <v>Jan 20</v>
      </c>
      <c r="H9091" s="27">
        <f t="shared" si="426"/>
        <v>9090</v>
      </c>
      <c r="I9091" s="30" t="str">
        <f>IF(G9091='Check Register'!$E$1,H9091,"")</f>
        <v/>
      </c>
      <c r="J9091" s="16" t="str">
        <f t="shared" si="428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7"/>
        <v>Jan 20</v>
      </c>
      <c r="H9092" s="27">
        <f t="shared" si="426"/>
        <v>9091</v>
      </c>
      <c r="I9092" s="30" t="str">
        <f>IF(G9092='Check Register'!$E$1,H9092,"")</f>
        <v/>
      </c>
      <c r="J9092" s="16" t="str">
        <f t="shared" si="428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7"/>
        <v>Jan 20</v>
      </c>
      <c r="H9093" s="27">
        <f t="shared" ref="H9093:H9156" si="429">1+H9092</f>
        <v>9092</v>
      </c>
      <c r="I9093" s="30" t="str">
        <f>IF(G9093='Check Register'!$E$1,H9093,"")</f>
        <v/>
      </c>
      <c r="J9093" s="16" t="str">
        <f t="shared" si="428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7"/>
        <v>Jan 20</v>
      </c>
      <c r="H9094" s="27">
        <f t="shared" si="429"/>
        <v>9093</v>
      </c>
      <c r="I9094" s="30" t="str">
        <f>IF(G9094='Check Register'!$E$1,H9094,"")</f>
        <v/>
      </c>
      <c r="J9094" s="16" t="str">
        <f t="shared" si="428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7"/>
        <v>Jan 20</v>
      </c>
      <c r="H9095" s="27">
        <f t="shared" si="429"/>
        <v>9094</v>
      </c>
      <c r="I9095" s="30" t="str">
        <f>IF(G9095='Check Register'!$E$1,H9095,"")</f>
        <v/>
      </c>
      <c r="J9095" s="16" t="str">
        <f t="shared" si="428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7"/>
        <v>Jan 20</v>
      </c>
      <c r="H9096" s="27">
        <f t="shared" si="429"/>
        <v>9095</v>
      </c>
      <c r="I9096" s="30" t="str">
        <f>IF(G9096='Check Register'!$E$1,H9096,"")</f>
        <v/>
      </c>
      <c r="J9096" s="16" t="str">
        <f t="shared" si="428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7"/>
        <v>Jan 20</v>
      </c>
      <c r="H9097" s="27">
        <f t="shared" si="429"/>
        <v>9096</v>
      </c>
      <c r="I9097" s="30" t="str">
        <f>IF(G9097='Check Register'!$E$1,H9097,"")</f>
        <v/>
      </c>
      <c r="J9097" s="16" t="str">
        <f t="shared" si="428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7"/>
        <v>Jan 20</v>
      </c>
      <c r="H9098" s="27">
        <f t="shared" si="429"/>
        <v>9097</v>
      </c>
      <c r="I9098" s="30" t="str">
        <f>IF(G9098='Check Register'!$E$1,H9098,"")</f>
        <v/>
      </c>
      <c r="J9098" s="16" t="str">
        <f t="shared" si="428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7"/>
        <v>Jan 20</v>
      </c>
      <c r="H9099" s="27">
        <f t="shared" si="429"/>
        <v>9098</v>
      </c>
      <c r="I9099" s="30" t="str">
        <f>IF(G9099='Check Register'!$E$1,H9099,"")</f>
        <v/>
      </c>
      <c r="J9099" s="16" t="str">
        <f t="shared" si="428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7"/>
        <v>Jan 20</v>
      </c>
      <c r="H9100" s="27">
        <f t="shared" si="429"/>
        <v>9099</v>
      </c>
      <c r="I9100" s="30" t="str">
        <f>IF(G9100='Check Register'!$E$1,H9100,"")</f>
        <v/>
      </c>
      <c r="J9100" s="16" t="str">
        <f t="shared" si="428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7"/>
        <v>Jan 20</v>
      </c>
      <c r="H9101" s="27">
        <f t="shared" si="429"/>
        <v>9100</v>
      </c>
      <c r="I9101" s="30" t="str">
        <f>IF(G9101='Check Register'!$E$1,H9101,"")</f>
        <v/>
      </c>
      <c r="J9101" s="16" t="str">
        <f t="shared" si="428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7"/>
        <v>Jan 20</v>
      </c>
      <c r="H9102" s="27">
        <f t="shared" si="429"/>
        <v>9101</v>
      </c>
      <c r="I9102" s="30" t="str">
        <f>IF(G9102='Check Register'!$E$1,H9102,"")</f>
        <v/>
      </c>
      <c r="J9102" s="16" t="str">
        <f t="shared" si="428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7"/>
        <v>Jan 20</v>
      </c>
      <c r="H9103" s="27">
        <f t="shared" si="429"/>
        <v>9102</v>
      </c>
      <c r="I9103" s="30" t="str">
        <f>IF(G9103='Check Register'!$E$1,H9103,"")</f>
        <v/>
      </c>
      <c r="J9103" s="16" t="str">
        <f t="shared" si="428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7"/>
        <v>Jan 20</v>
      </c>
      <c r="H9104" s="27">
        <f t="shared" si="429"/>
        <v>9103</v>
      </c>
      <c r="I9104" s="30" t="str">
        <f>IF(G9104='Check Register'!$E$1,H9104,"")</f>
        <v/>
      </c>
      <c r="J9104" s="16" t="str">
        <f t="shared" si="428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7"/>
        <v>Jan 20</v>
      </c>
      <c r="H9105" s="27">
        <f t="shared" si="429"/>
        <v>9104</v>
      </c>
      <c r="I9105" s="30" t="str">
        <f>IF(G9105='Check Register'!$E$1,H9105,"")</f>
        <v/>
      </c>
      <c r="J9105" s="16" t="str">
        <f t="shared" si="428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7"/>
        <v>Jan 20</v>
      </c>
      <c r="H9106" s="27">
        <f t="shared" si="429"/>
        <v>9105</v>
      </c>
      <c r="I9106" s="30" t="str">
        <f>IF(G9106='Check Register'!$E$1,H9106,"")</f>
        <v/>
      </c>
      <c r="J9106" s="16" t="str">
        <f t="shared" si="428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7"/>
        <v>Jan 20</v>
      </c>
      <c r="H9107" s="27">
        <f t="shared" si="429"/>
        <v>9106</v>
      </c>
      <c r="I9107" s="30" t="str">
        <f>IF(G9107='Check Register'!$E$1,H9107,"")</f>
        <v/>
      </c>
      <c r="J9107" s="16" t="str">
        <f t="shared" si="428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7"/>
        <v>Jan 20</v>
      </c>
      <c r="H9108" s="27">
        <f t="shared" si="429"/>
        <v>9107</v>
      </c>
      <c r="I9108" s="30" t="str">
        <f>IF(G9108='Check Register'!$E$1,H9108,"")</f>
        <v/>
      </c>
      <c r="J9108" s="16" t="str">
        <f t="shared" si="428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7"/>
        <v>Jan 20</v>
      </c>
      <c r="H9109" s="27">
        <f t="shared" si="429"/>
        <v>9108</v>
      </c>
      <c r="I9109" s="30" t="str">
        <f>IF(G9109='Check Register'!$E$1,H9109,"")</f>
        <v/>
      </c>
      <c r="J9109" s="16" t="str">
        <f t="shared" si="428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7"/>
        <v>Jan 20</v>
      </c>
      <c r="H9110" s="27">
        <f t="shared" si="429"/>
        <v>9109</v>
      </c>
      <c r="I9110" s="30" t="str">
        <f>IF(G9110='Check Register'!$E$1,H9110,"")</f>
        <v/>
      </c>
      <c r="J9110" s="16" t="str">
        <f t="shared" si="428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7"/>
        <v>Jan 20</v>
      </c>
      <c r="H9111" s="27">
        <f t="shared" si="429"/>
        <v>9110</v>
      </c>
      <c r="I9111" s="30" t="str">
        <f>IF(G9111='Check Register'!$E$1,H9111,"")</f>
        <v/>
      </c>
      <c r="J9111" s="16" t="str">
        <f t="shared" si="428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7"/>
        <v>Jan 20</v>
      </c>
      <c r="H9112" s="27">
        <f t="shared" si="429"/>
        <v>9111</v>
      </c>
      <c r="I9112" s="30" t="str">
        <f>IF(G9112='Check Register'!$E$1,H9112,"")</f>
        <v/>
      </c>
      <c r="J9112" s="16" t="str">
        <f t="shared" si="428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7"/>
        <v>Jan 20</v>
      </c>
      <c r="H9113" s="27">
        <f t="shared" si="429"/>
        <v>9112</v>
      </c>
      <c r="I9113" s="30" t="str">
        <f>IF(G9113='Check Register'!$E$1,H9113,"")</f>
        <v/>
      </c>
      <c r="J9113" s="16" t="str">
        <f t="shared" si="428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7"/>
        <v>Jan 20</v>
      </c>
      <c r="H9114" s="27">
        <f t="shared" si="429"/>
        <v>9113</v>
      </c>
      <c r="I9114" s="30" t="str">
        <f>IF(G9114='Check Register'!$E$1,H9114,"")</f>
        <v/>
      </c>
      <c r="J9114" s="16" t="str">
        <f t="shared" si="428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7"/>
        <v>Jan 20</v>
      </c>
      <c r="H9115" s="27">
        <f t="shared" si="429"/>
        <v>9114</v>
      </c>
      <c r="I9115" s="30" t="str">
        <f>IF(G9115='Check Register'!$E$1,H9115,"")</f>
        <v/>
      </c>
      <c r="J9115" s="16" t="str">
        <f t="shared" si="428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7"/>
        <v>Jan 20</v>
      </c>
      <c r="H9116" s="27">
        <f t="shared" si="429"/>
        <v>9115</v>
      </c>
      <c r="I9116" s="30" t="str">
        <f>IF(G9116='Check Register'!$E$1,H9116,"")</f>
        <v/>
      </c>
      <c r="J9116" s="16" t="str">
        <f t="shared" si="428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7"/>
        <v>Jan 20</v>
      </c>
      <c r="H9117" s="27">
        <f t="shared" si="429"/>
        <v>9116</v>
      </c>
      <c r="I9117" s="30" t="str">
        <f>IF(G9117='Check Register'!$E$1,H9117,"")</f>
        <v/>
      </c>
      <c r="J9117" s="16" t="str">
        <f t="shared" si="428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7"/>
        <v>Jan 20</v>
      </c>
      <c r="H9118" s="27">
        <f t="shared" si="429"/>
        <v>9117</v>
      </c>
      <c r="I9118" s="30" t="str">
        <f>IF(G9118='Check Register'!$E$1,H9118,"")</f>
        <v/>
      </c>
      <c r="J9118" s="16" t="str">
        <f t="shared" si="428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7"/>
        <v>Jan 20</v>
      </c>
      <c r="H9119" s="27">
        <f t="shared" si="429"/>
        <v>9118</v>
      </c>
      <c r="I9119" s="30" t="str">
        <f>IF(G9119='Check Register'!$E$1,H9119,"")</f>
        <v/>
      </c>
      <c r="J9119" s="16" t="str">
        <f t="shared" si="428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7"/>
        <v>Jan 20</v>
      </c>
      <c r="H9120" s="27">
        <f t="shared" si="429"/>
        <v>9119</v>
      </c>
      <c r="I9120" s="30" t="str">
        <f>IF(G9120='Check Register'!$E$1,H9120,"")</f>
        <v/>
      </c>
      <c r="J9120" s="16" t="str">
        <f t="shared" si="428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7"/>
        <v>Jan 20</v>
      </c>
      <c r="H9121" s="27">
        <f t="shared" si="429"/>
        <v>9120</v>
      </c>
      <c r="I9121" s="30" t="str">
        <f>IF(G9121='Check Register'!$E$1,H9121,"")</f>
        <v/>
      </c>
      <c r="J9121" s="16" t="str">
        <f t="shared" si="428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7"/>
        <v>Jan 20</v>
      </c>
      <c r="H9122" s="27">
        <f t="shared" si="429"/>
        <v>9121</v>
      </c>
      <c r="I9122" s="30" t="str">
        <f>IF(G9122='Check Register'!$E$1,H9122,"")</f>
        <v/>
      </c>
      <c r="J9122" s="16" t="str">
        <f t="shared" si="428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7"/>
        <v>Jan 20</v>
      </c>
      <c r="H9123" s="27">
        <f t="shared" si="429"/>
        <v>9122</v>
      </c>
      <c r="I9123" s="30" t="str">
        <f>IF(G9123='Check Register'!$E$1,H9123,"")</f>
        <v/>
      </c>
      <c r="J9123" s="16" t="str">
        <f t="shared" si="428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7"/>
        <v>Jan 20</v>
      </c>
      <c r="H9124" s="27">
        <f t="shared" si="429"/>
        <v>9123</v>
      </c>
      <c r="I9124" s="30" t="str">
        <f>IF(G9124='Check Register'!$E$1,H9124,"")</f>
        <v/>
      </c>
      <c r="J9124" s="16" t="str">
        <f t="shared" si="428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7"/>
        <v>Jan 20</v>
      </c>
      <c r="H9125" s="27">
        <f t="shared" si="429"/>
        <v>9124</v>
      </c>
      <c r="I9125" s="30" t="str">
        <f>IF(G9125='Check Register'!$E$1,H9125,"")</f>
        <v/>
      </c>
      <c r="J9125" s="16" t="str">
        <f t="shared" si="428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7"/>
        <v>Jan 20</v>
      </c>
      <c r="H9126" s="27">
        <f t="shared" si="429"/>
        <v>9125</v>
      </c>
      <c r="I9126" s="30" t="str">
        <f>IF(G9126='Check Register'!$E$1,H9126,"")</f>
        <v/>
      </c>
      <c r="J9126" s="16" t="str">
        <f t="shared" si="428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7"/>
        <v>Jan 20</v>
      </c>
      <c r="H9127" s="27">
        <f t="shared" si="429"/>
        <v>9126</v>
      </c>
      <c r="I9127" s="30" t="str">
        <f>IF(G9127='Check Register'!$E$1,H9127,"")</f>
        <v/>
      </c>
      <c r="J9127" s="16" t="str">
        <f t="shared" si="428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7"/>
        <v>Jan 20</v>
      </c>
      <c r="H9128" s="27">
        <f t="shared" si="429"/>
        <v>9127</v>
      </c>
      <c r="I9128" s="30" t="str">
        <f>IF(G9128='Check Register'!$E$1,H9128,"")</f>
        <v/>
      </c>
      <c r="J9128" s="16" t="str">
        <f t="shared" si="428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7"/>
        <v>Jan 20</v>
      </c>
      <c r="H9129" s="27">
        <f t="shared" si="429"/>
        <v>9128</v>
      </c>
      <c r="I9129" s="30" t="str">
        <f>IF(G9129='Check Register'!$E$1,H9129,"")</f>
        <v/>
      </c>
      <c r="J9129" s="16" t="str">
        <f t="shared" si="428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7"/>
        <v>Jan 20</v>
      </c>
      <c r="H9130" s="27">
        <f t="shared" si="429"/>
        <v>9129</v>
      </c>
      <c r="I9130" s="30" t="str">
        <f>IF(G9130='Check Register'!$E$1,H9130,"")</f>
        <v/>
      </c>
      <c r="J9130" s="16" t="str">
        <f t="shared" si="428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7"/>
        <v>Jan 20</v>
      </c>
      <c r="H9131" s="27">
        <f t="shared" si="429"/>
        <v>9130</v>
      </c>
      <c r="I9131" s="30" t="str">
        <f>IF(G9131='Check Register'!$E$1,H9131,"")</f>
        <v/>
      </c>
      <c r="J9131" s="16" t="str">
        <f t="shared" si="428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7"/>
        <v>Jan 20</v>
      </c>
      <c r="H9132" s="27">
        <f t="shared" si="429"/>
        <v>9131</v>
      </c>
      <c r="I9132" s="30" t="str">
        <f>IF(G9132='Check Register'!$E$1,H9132,"")</f>
        <v/>
      </c>
      <c r="J9132" s="16" t="str">
        <f t="shared" si="428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7"/>
        <v>Jan 20</v>
      </c>
      <c r="H9133" s="27">
        <f t="shared" si="429"/>
        <v>9132</v>
      </c>
      <c r="I9133" s="30" t="str">
        <f>IF(G9133='Check Register'!$E$1,H9133,"")</f>
        <v/>
      </c>
      <c r="J9133" s="16" t="str">
        <f t="shared" si="428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7"/>
        <v>Jan 20</v>
      </c>
      <c r="H9134" s="27">
        <f t="shared" si="429"/>
        <v>9133</v>
      </c>
      <c r="I9134" s="30" t="str">
        <f>IF(G9134='Check Register'!$E$1,H9134,"")</f>
        <v/>
      </c>
      <c r="J9134" s="16" t="str">
        <f t="shared" si="428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7"/>
        <v>Jan 20</v>
      </c>
      <c r="H9135" s="27">
        <f t="shared" si="429"/>
        <v>9134</v>
      </c>
      <c r="I9135" s="30" t="str">
        <f>IF(G9135='Check Register'!$E$1,H9135,"")</f>
        <v/>
      </c>
      <c r="J9135" s="16" t="str">
        <f t="shared" si="428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7"/>
        <v>Jan 20</v>
      </c>
      <c r="H9136" s="27">
        <f t="shared" si="429"/>
        <v>9135</v>
      </c>
      <c r="I9136" s="30" t="str">
        <f>IF(G9136='Check Register'!$E$1,H9136,"")</f>
        <v/>
      </c>
      <c r="J9136" s="16" t="str">
        <f t="shared" si="428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7"/>
        <v>Jan 20</v>
      </c>
      <c r="H9137" s="27">
        <f t="shared" si="429"/>
        <v>9136</v>
      </c>
      <c r="I9137" s="30" t="str">
        <f>IF(G9137='Check Register'!$E$1,H9137,"")</f>
        <v/>
      </c>
      <c r="J9137" s="16" t="str">
        <f t="shared" si="428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7"/>
        <v>Jan 20</v>
      </c>
      <c r="H9138" s="27">
        <f t="shared" si="429"/>
        <v>9137</v>
      </c>
      <c r="I9138" s="30" t="str">
        <f>IF(G9138='Check Register'!$E$1,H9138,"")</f>
        <v/>
      </c>
      <c r="J9138" s="16" t="str">
        <f t="shared" si="428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7"/>
        <v>Jan 20</v>
      </c>
      <c r="H9139" s="27">
        <f t="shared" si="429"/>
        <v>9138</v>
      </c>
      <c r="I9139" s="30" t="str">
        <f>IF(G9139='Check Register'!$E$1,H9139,"")</f>
        <v/>
      </c>
      <c r="J9139" s="16" t="str">
        <f t="shared" si="428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7"/>
        <v>Jan 20</v>
      </c>
      <c r="H9140" s="27">
        <f t="shared" si="429"/>
        <v>9139</v>
      </c>
      <c r="I9140" s="30" t="str">
        <f>IF(G9140='Check Register'!$E$1,H9140,"")</f>
        <v/>
      </c>
      <c r="J9140" s="16" t="str">
        <f t="shared" si="428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7"/>
        <v>Jan 20</v>
      </c>
      <c r="H9141" s="27">
        <f t="shared" si="429"/>
        <v>9140</v>
      </c>
      <c r="I9141" s="30" t="str">
        <f>IF(G9141='Check Register'!$E$1,H9141,"")</f>
        <v/>
      </c>
      <c r="J9141" s="16" t="str">
        <f t="shared" si="428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7"/>
        <v>Jan 20</v>
      </c>
      <c r="H9142" s="27">
        <f t="shared" si="429"/>
        <v>9141</v>
      </c>
      <c r="I9142" s="30" t="str">
        <f>IF(G9142='Check Register'!$E$1,H9142,"")</f>
        <v/>
      </c>
      <c r="J9142" s="16" t="str">
        <f t="shared" si="428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7"/>
        <v>Jan 20</v>
      </c>
      <c r="H9143" s="27">
        <f t="shared" si="429"/>
        <v>9142</v>
      </c>
      <c r="I9143" s="30" t="str">
        <f>IF(G9143='Check Register'!$E$1,H9143,"")</f>
        <v/>
      </c>
      <c r="J9143" s="16" t="str">
        <f t="shared" si="428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7"/>
        <v>Jan 20</v>
      </c>
      <c r="H9144" s="27">
        <f t="shared" si="429"/>
        <v>9143</v>
      </c>
      <c r="I9144" s="30" t="str">
        <f>IF(G9144='Check Register'!$E$1,H9144,"")</f>
        <v/>
      </c>
      <c r="J9144" s="16" t="str">
        <f t="shared" si="428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7"/>
        <v>Jan 20</v>
      </c>
      <c r="H9145" s="27">
        <f t="shared" si="429"/>
        <v>9144</v>
      </c>
      <c r="I9145" s="30" t="str">
        <f>IF(G9145='Check Register'!$E$1,H9145,"")</f>
        <v/>
      </c>
      <c r="J9145" s="16" t="str">
        <f t="shared" si="428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7"/>
        <v>Jan 20</v>
      </c>
      <c r="H9146" s="27">
        <f t="shared" si="429"/>
        <v>9145</v>
      </c>
      <c r="I9146" s="30" t="str">
        <f>IF(G9146='Check Register'!$E$1,H9146,"")</f>
        <v/>
      </c>
      <c r="J9146" s="16" t="str">
        <f t="shared" si="428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7"/>
        <v>Jan 20</v>
      </c>
      <c r="H9147" s="27">
        <f t="shared" si="429"/>
        <v>9146</v>
      </c>
      <c r="I9147" s="30" t="str">
        <f>IF(G9147='Check Register'!$E$1,H9147,"")</f>
        <v/>
      </c>
      <c r="J9147" s="16" t="str">
        <f t="shared" si="428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7"/>
        <v>Jan 20</v>
      </c>
      <c r="H9148" s="27">
        <f t="shared" si="429"/>
        <v>9147</v>
      </c>
      <c r="I9148" s="30" t="str">
        <f>IF(G9148='Check Register'!$E$1,H9148,"")</f>
        <v/>
      </c>
      <c r="J9148" s="16" t="str">
        <f t="shared" si="428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7"/>
        <v>Jan 20</v>
      </c>
      <c r="H9149" s="27">
        <f t="shared" si="429"/>
        <v>9148</v>
      </c>
      <c r="I9149" s="30" t="str">
        <f>IF(G9149='Check Register'!$E$1,H9149,"")</f>
        <v/>
      </c>
      <c r="J9149" s="16" t="str">
        <f t="shared" si="428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7"/>
        <v>Jan 20</v>
      </c>
      <c r="H9150" s="27">
        <f t="shared" si="429"/>
        <v>9149</v>
      </c>
      <c r="I9150" s="30" t="str">
        <f>IF(G9150='Check Register'!$E$1,H9150,"")</f>
        <v/>
      </c>
      <c r="J9150" s="16" t="str">
        <f t="shared" si="428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7"/>
        <v>Jan 20</v>
      </c>
      <c r="H9151" s="27">
        <f t="shared" si="429"/>
        <v>9150</v>
      </c>
      <c r="I9151" s="30" t="str">
        <f>IF(G9151='Check Register'!$E$1,H9151,"")</f>
        <v/>
      </c>
      <c r="J9151" s="16" t="str">
        <f t="shared" si="428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7"/>
        <v>Jan 20</v>
      </c>
      <c r="H9152" s="27">
        <f t="shared" si="429"/>
        <v>9151</v>
      </c>
      <c r="I9152" s="30" t="str">
        <f>IF(G9152='Check Register'!$E$1,H9152,"")</f>
        <v/>
      </c>
      <c r="J9152" s="16" t="str">
        <f t="shared" si="428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7"/>
        <v>Jan 20</v>
      </c>
      <c r="H9153" s="27">
        <f t="shared" si="429"/>
        <v>9152</v>
      </c>
      <c r="I9153" s="30" t="str">
        <f>IF(G9153='Check Register'!$E$1,H9153,"")</f>
        <v/>
      </c>
      <c r="J9153" s="16" t="str">
        <f t="shared" si="428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30">VLOOKUP(C9154,W:Y,3,TRUE)</f>
        <v>Jan 20</v>
      </c>
      <c r="H9154" s="27">
        <f t="shared" si="429"/>
        <v>9153</v>
      </c>
      <c r="I9154" s="30" t="str">
        <f>IF(G9154='Check Register'!$E$1,H9154,"")</f>
        <v/>
      </c>
      <c r="J9154" s="16" t="str">
        <f t="shared" ref="J9154:J9217" si="431">IFERROR(SMALL($I$2:$I$100000,H9154),"")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30"/>
        <v>Jan 20</v>
      </c>
      <c r="H9155" s="27">
        <f t="shared" si="429"/>
        <v>9154</v>
      </c>
      <c r="I9155" s="30" t="str">
        <f>IF(G9155='Check Register'!$E$1,H9155,"")</f>
        <v/>
      </c>
      <c r="J9155" s="16" t="str">
        <f t="shared" si="431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30"/>
        <v>Jan 20</v>
      </c>
      <c r="H9156" s="27">
        <f t="shared" si="429"/>
        <v>9155</v>
      </c>
      <c r="I9156" s="30" t="str">
        <f>IF(G9156='Check Register'!$E$1,H9156,"")</f>
        <v/>
      </c>
      <c r="J9156" s="16" t="str">
        <f t="shared" si="431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30"/>
        <v>Jan 20</v>
      </c>
      <c r="H9157" s="27">
        <f t="shared" ref="H9157:H9220" si="432">1+H9156</f>
        <v>9156</v>
      </c>
      <c r="I9157" s="30" t="str">
        <f>IF(G9157='Check Register'!$E$1,H9157,"")</f>
        <v/>
      </c>
      <c r="J9157" s="16" t="str">
        <f t="shared" si="431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30"/>
        <v>Jan 20</v>
      </c>
      <c r="H9158" s="27">
        <f t="shared" si="432"/>
        <v>9157</v>
      </c>
      <c r="I9158" s="30" t="str">
        <f>IF(G9158='Check Register'!$E$1,H9158,"")</f>
        <v/>
      </c>
      <c r="J9158" s="16" t="str">
        <f t="shared" si="431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30"/>
        <v>Jan 20</v>
      </c>
      <c r="H9159" s="27">
        <f t="shared" si="432"/>
        <v>9158</v>
      </c>
      <c r="I9159" s="30" t="str">
        <f>IF(G9159='Check Register'!$E$1,H9159,"")</f>
        <v/>
      </c>
      <c r="J9159" s="16" t="str">
        <f t="shared" si="431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30"/>
        <v>Jan 20</v>
      </c>
      <c r="H9160" s="27">
        <f t="shared" si="432"/>
        <v>9159</v>
      </c>
      <c r="I9160" s="30" t="str">
        <f>IF(G9160='Check Register'!$E$1,H9160,"")</f>
        <v/>
      </c>
      <c r="J9160" s="16" t="str">
        <f t="shared" si="431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30"/>
        <v>Jan 20</v>
      </c>
      <c r="H9161" s="27">
        <f t="shared" si="432"/>
        <v>9160</v>
      </c>
      <c r="I9161" s="30" t="str">
        <f>IF(G9161='Check Register'!$E$1,H9161,"")</f>
        <v/>
      </c>
      <c r="J9161" s="16" t="str">
        <f t="shared" si="431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30"/>
        <v>Jan 20</v>
      </c>
      <c r="H9162" s="27">
        <f t="shared" si="432"/>
        <v>9161</v>
      </c>
      <c r="I9162" s="30" t="str">
        <f>IF(G9162='Check Register'!$E$1,H9162,"")</f>
        <v/>
      </c>
      <c r="J9162" s="16" t="str">
        <f t="shared" si="431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30"/>
        <v>Jan 20</v>
      </c>
      <c r="H9163" s="27">
        <f t="shared" si="432"/>
        <v>9162</v>
      </c>
      <c r="I9163" s="30" t="str">
        <f>IF(G9163='Check Register'!$E$1,H9163,"")</f>
        <v/>
      </c>
      <c r="J9163" s="16" t="str">
        <f t="shared" si="431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30"/>
        <v>Jan 20</v>
      </c>
      <c r="H9164" s="27">
        <f t="shared" si="432"/>
        <v>9163</v>
      </c>
      <c r="I9164" s="30" t="str">
        <f>IF(G9164='Check Register'!$E$1,H9164,"")</f>
        <v/>
      </c>
      <c r="J9164" s="16" t="str">
        <f t="shared" si="431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30"/>
        <v>Jan 20</v>
      </c>
      <c r="H9165" s="27">
        <f t="shared" si="432"/>
        <v>9164</v>
      </c>
      <c r="I9165" s="30" t="str">
        <f>IF(G9165='Check Register'!$E$1,H9165,"")</f>
        <v/>
      </c>
      <c r="J9165" s="16" t="str">
        <f t="shared" si="431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30"/>
        <v>Jan 20</v>
      </c>
      <c r="H9166" s="27">
        <f t="shared" si="432"/>
        <v>9165</v>
      </c>
      <c r="I9166" s="30" t="str">
        <f>IF(G9166='Check Register'!$E$1,H9166,"")</f>
        <v/>
      </c>
      <c r="J9166" s="16" t="str">
        <f t="shared" si="431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30"/>
        <v>Jan 20</v>
      </c>
      <c r="H9167" s="27">
        <f t="shared" si="432"/>
        <v>9166</v>
      </c>
      <c r="I9167" s="30" t="str">
        <f>IF(G9167='Check Register'!$E$1,H9167,"")</f>
        <v/>
      </c>
      <c r="J9167" s="16" t="str">
        <f t="shared" si="431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30"/>
        <v>Jan 20</v>
      </c>
      <c r="H9168" s="27">
        <f t="shared" si="432"/>
        <v>9167</v>
      </c>
      <c r="I9168" s="30" t="str">
        <f>IF(G9168='Check Register'!$E$1,H9168,"")</f>
        <v/>
      </c>
      <c r="J9168" s="16" t="str">
        <f t="shared" si="431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30"/>
        <v>Jan 20</v>
      </c>
      <c r="H9169" s="27">
        <f t="shared" si="432"/>
        <v>9168</v>
      </c>
      <c r="I9169" s="30" t="str">
        <f>IF(G9169='Check Register'!$E$1,H9169,"")</f>
        <v/>
      </c>
      <c r="J9169" s="16" t="str">
        <f t="shared" si="431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30"/>
        <v>Jan 20</v>
      </c>
      <c r="H9170" s="27">
        <f t="shared" si="432"/>
        <v>9169</v>
      </c>
      <c r="I9170" s="30" t="str">
        <f>IF(G9170='Check Register'!$E$1,H9170,"")</f>
        <v/>
      </c>
      <c r="J9170" s="16" t="str">
        <f t="shared" si="431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30"/>
        <v>Jan 20</v>
      </c>
      <c r="H9171" s="27">
        <f t="shared" si="432"/>
        <v>9170</v>
      </c>
      <c r="I9171" s="30" t="str">
        <f>IF(G9171='Check Register'!$E$1,H9171,"")</f>
        <v/>
      </c>
      <c r="J9171" s="16" t="str">
        <f t="shared" si="431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30"/>
        <v>Jan 20</v>
      </c>
      <c r="H9172" s="27">
        <f t="shared" si="432"/>
        <v>9171</v>
      </c>
      <c r="I9172" s="30" t="str">
        <f>IF(G9172='Check Register'!$E$1,H9172,"")</f>
        <v/>
      </c>
      <c r="J9172" s="16" t="str">
        <f t="shared" si="431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30"/>
        <v>Jan 20</v>
      </c>
      <c r="H9173" s="27">
        <f t="shared" si="432"/>
        <v>9172</v>
      </c>
      <c r="I9173" s="30" t="str">
        <f>IF(G9173='Check Register'!$E$1,H9173,"")</f>
        <v/>
      </c>
      <c r="J9173" s="16" t="str">
        <f t="shared" si="431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30"/>
        <v>Jan 20</v>
      </c>
      <c r="H9174" s="27">
        <f t="shared" si="432"/>
        <v>9173</v>
      </c>
      <c r="I9174" s="30" t="str">
        <f>IF(G9174='Check Register'!$E$1,H9174,"")</f>
        <v/>
      </c>
      <c r="J9174" s="16" t="str">
        <f t="shared" si="431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30"/>
        <v>Jan 20</v>
      </c>
      <c r="H9175" s="27">
        <f t="shared" si="432"/>
        <v>9174</v>
      </c>
      <c r="I9175" s="30" t="str">
        <f>IF(G9175='Check Register'!$E$1,H9175,"")</f>
        <v/>
      </c>
      <c r="J9175" s="16" t="str">
        <f t="shared" si="431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30"/>
        <v>Jan 20</v>
      </c>
      <c r="H9176" s="27">
        <f t="shared" si="432"/>
        <v>9175</v>
      </c>
      <c r="I9176" s="30" t="str">
        <f>IF(G9176='Check Register'!$E$1,H9176,"")</f>
        <v/>
      </c>
      <c r="J9176" s="16" t="str">
        <f t="shared" si="431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30"/>
        <v>Jan 20</v>
      </c>
      <c r="H9177" s="27">
        <f t="shared" si="432"/>
        <v>9176</v>
      </c>
      <c r="I9177" s="30" t="str">
        <f>IF(G9177='Check Register'!$E$1,H9177,"")</f>
        <v/>
      </c>
      <c r="J9177" s="16" t="str">
        <f t="shared" si="431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30"/>
        <v>Jan 20</v>
      </c>
      <c r="H9178" s="27">
        <f t="shared" si="432"/>
        <v>9177</v>
      </c>
      <c r="I9178" s="30" t="str">
        <f>IF(G9178='Check Register'!$E$1,H9178,"")</f>
        <v/>
      </c>
      <c r="J9178" s="16" t="str">
        <f t="shared" si="431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30"/>
        <v>Jan 20</v>
      </c>
      <c r="H9179" s="27">
        <f t="shared" si="432"/>
        <v>9178</v>
      </c>
      <c r="I9179" s="30" t="str">
        <f>IF(G9179='Check Register'!$E$1,H9179,"")</f>
        <v/>
      </c>
      <c r="J9179" s="16" t="str">
        <f t="shared" si="431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30"/>
        <v>Jan 20</v>
      </c>
      <c r="H9180" s="27">
        <f t="shared" si="432"/>
        <v>9179</v>
      </c>
      <c r="I9180" s="30" t="str">
        <f>IF(G9180='Check Register'!$E$1,H9180,"")</f>
        <v/>
      </c>
      <c r="J9180" s="16" t="str">
        <f t="shared" si="431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30"/>
        <v>Jan 20</v>
      </c>
      <c r="H9181" s="27">
        <f t="shared" si="432"/>
        <v>9180</v>
      </c>
      <c r="I9181" s="30" t="str">
        <f>IF(G9181='Check Register'!$E$1,H9181,"")</f>
        <v/>
      </c>
      <c r="J9181" s="16" t="str">
        <f t="shared" si="431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30"/>
        <v>Jan 20</v>
      </c>
      <c r="H9182" s="27">
        <f t="shared" si="432"/>
        <v>9181</v>
      </c>
      <c r="I9182" s="30" t="str">
        <f>IF(G9182='Check Register'!$E$1,H9182,"")</f>
        <v/>
      </c>
      <c r="J9182" s="16" t="str">
        <f t="shared" si="431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30"/>
        <v>Jan 20</v>
      </c>
      <c r="H9183" s="27">
        <f t="shared" si="432"/>
        <v>9182</v>
      </c>
      <c r="I9183" s="30" t="str">
        <f>IF(G9183='Check Register'!$E$1,H9183,"")</f>
        <v/>
      </c>
      <c r="J9183" s="16" t="str">
        <f t="shared" si="431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30"/>
        <v>Jan 20</v>
      </c>
      <c r="H9184" s="27">
        <f t="shared" si="432"/>
        <v>9183</v>
      </c>
      <c r="I9184" s="30" t="str">
        <f>IF(G9184='Check Register'!$E$1,H9184,"")</f>
        <v/>
      </c>
      <c r="J9184" s="16" t="str">
        <f t="shared" si="431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30"/>
        <v>Jan 20</v>
      </c>
      <c r="H9185" s="27">
        <f t="shared" si="432"/>
        <v>9184</v>
      </c>
      <c r="I9185" s="30" t="str">
        <f>IF(G9185='Check Register'!$E$1,H9185,"")</f>
        <v/>
      </c>
      <c r="J9185" s="16" t="str">
        <f t="shared" si="431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30"/>
        <v>Jan 20</v>
      </c>
      <c r="H9186" s="27">
        <f t="shared" si="432"/>
        <v>9185</v>
      </c>
      <c r="I9186" s="30" t="str">
        <f>IF(G9186='Check Register'!$E$1,H9186,"")</f>
        <v/>
      </c>
      <c r="J9186" s="16" t="str">
        <f t="shared" si="431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30"/>
        <v>Jan 20</v>
      </c>
      <c r="H9187" s="27">
        <f t="shared" si="432"/>
        <v>9186</v>
      </c>
      <c r="I9187" s="30" t="str">
        <f>IF(G9187='Check Register'!$E$1,H9187,"")</f>
        <v/>
      </c>
      <c r="J9187" s="16" t="str">
        <f t="shared" si="431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30"/>
        <v>Jan 20</v>
      </c>
      <c r="H9188" s="27">
        <f t="shared" si="432"/>
        <v>9187</v>
      </c>
      <c r="I9188" s="30" t="str">
        <f>IF(G9188='Check Register'!$E$1,H9188,"")</f>
        <v/>
      </c>
      <c r="J9188" s="16" t="str">
        <f t="shared" si="431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30"/>
        <v>Jan 20</v>
      </c>
      <c r="H9189" s="27">
        <f t="shared" si="432"/>
        <v>9188</v>
      </c>
      <c r="I9189" s="30" t="str">
        <f>IF(G9189='Check Register'!$E$1,H9189,"")</f>
        <v/>
      </c>
      <c r="J9189" s="16" t="str">
        <f t="shared" si="431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30"/>
        <v>Jan 20</v>
      </c>
      <c r="H9190" s="27">
        <f t="shared" si="432"/>
        <v>9189</v>
      </c>
      <c r="I9190" s="30" t="str">
        <f>IF(G9190='Check Register'!$E$1,H9190,"")</f>
        <v/>
      </c>
      <c r="J9190" s="16" t="str">
        <f t="shared" si="431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30"/>
        <v>Jan 20</v>
      </c>
      <c r="H9191" s="27">
        <f t="shared" si="432"/>
        <v>9190</v>
      </c>
      <c r="I9191" s="30" t="str">
        <f>IF(G9191='Check Register'!$E$1,H9191,"")</f>
        <v/>
      </c>
      <c r="J9191" s="16" t="str">
        <f t="shared" si="431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30"/>
        <v>Jan 20</v>
      </c>
      <c r="H9192" s="27">
        <f t="shared" si="432"/>
        <v>9191</v>
      </c>
      <c r="I9192" s="30" t="str">
        <f>IF(G9192='Check Register'!$E$1,H9192,"")</f>
        <v/>
      </c>
      <c r="J9192" s="16" t="str">
        <f t="shared" si="431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30"/>
        <v>Jan 20</v>
      </c>
      <c r="H9193" s="27">
        <f t="shared" si="432"/>
        <v>9192</v>
      </c>
      <c r="I9193" s="30" t="str">
        <f>IF(G9193='Check Register'!$E$1,H9193,"")</f>
        <v/>
      </c>
      <c r="J9193" s="16" t="str">
        <f t="shared" si="431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30"/>
        <v>Jan 20</v>
      </c>
      <c r="H9194" s="27">
        <f t="shared" si="432"/>
        <v>9193</v>
      </c>
      <c r="I9194" s="30" t="str">
        <f>IF(G9194='Check Register'!$E$1,H9194,"")</f>
        <v/>
      </c>
      <c r="J9194" s="16" t="str">
        <f t="shared" si="431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30"/>
        <v>Jan 20</v>
      </c>
      <c r="H9195" s="27">
        <f t="shared" si="432"/>
        <v>9194</v>
      </c>
      <c r="I9195" s="30" t="str">
        <f>IF(G9195='Check Register'!$E$1,H9195,"")</f>
        <v/>
      </c>
      <c r="J9195" s="16" t="str">
        <f t="shared" si="431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30"/>
        <v>Jan 20</v>
      </c>
      <c r="H9196" s="27">
        <f t="shared" si="432"/>
        <v>9195</v>
      </c>
      <c r="I9196" s="30" t="str">
        <f>IF(G9196='Check Register'!$E$1,H9196,"")</f>
        <v/>
      </c>
      <c r="J9196" s="16" t="str">
        <f t="shared" si="431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30"/>
        <v>Jan 20</v>
      </c>
      <c r="H9197" s="27">
        <f t="shared" si="432"/>
        <v>9196</v>
      </c>
      <c r="I9197" s="30" t="str">
        <f>IF(G9197='Check Register'!$E$1,H9197,"")</f>
        <v/>
      </c>
      <c r="J9197" s="16" t="str">
        <f t="shared" si="431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30"/>
        <v>Jan 20</v>
      </c>
      <c r="H9198" s="27">
        <f t="shared" si="432"/>
        <v>9197</v>
      </c>
      <c r="I9198" s="30" t="str">
        <f>IF(G9198='Check Register'!$E$1,H9198,"")</f>
        <v/>
      </c>
      <c r="J9198" s="16" t="str">
        <f t="shared" si="431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30"/>
        <v>Jan 20</v>
      </c>
      <c r="H9199" s="27">
        <f t="shared" si="432"/>
        <v>9198</v>
      </c>
      <c r="I9199" s="30" t="str">
        <f>IF(G9199='Check Register'!$E$1,H9199,"")</f>
        <v/>
      </c>
      <c r="J9199" s="16" t="str">
        <f t="shared" si="431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30"/>
        <v>Jan 20</v>
      </c>
      <c r="H9200" s="27">
        <f t="shared" si="432"/>
        <v>9199</v>
      </c>
      <c r="I9200" s="30" t="str">
        <f>IF(G9200='Check Register'!$E$1,H9200,"")</f>
        <v/>
      </c>
      <c r="J9200" s="16" t="str">
        <f t="shared" si="431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30"/>
        <v>Jan 20</v>
      </c>
      <c r="H9201" s="27">
        <f t="shared" si="432"/>
        <v>9200</v>
      </c>
      <c r="I9201" s="30" t="str">
        <f>IF(G9201='Check Register'!$E$1,H9201,"")</f>
        <v/>
      </c>
      <c r="J9201" s="16" t="str">
        <f t="shared" si="431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30"/>
        <v>Jan 20</v>
      </c>
      <c r="H9202" s="27">
        <f t="shared" si="432"/>
        <v>9201</v>
      </c>
      <c r="I9202" s="30" t="str">
        <f>IF(G9202='Check Register'!$E$1,H9202,"")</f>
        <v/>
      </c>
      <c r="J9202" s="16" t="str">
        <f t="shared" si="431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30"/>
        <v>Jan 20</v>
      </c>
      <c r="H9203" s="27">
        <f t="shared" si="432"/>
        <v>9202</v>
      </c>
      <c r="I9203" s="30" t="str">
        <f>IF(G9203='Check Register'!$E$1,H9203,"")</f>
        <v/>
      </c>
      <c r="J9203" s="16" t="str">
        <f t="shared" si="431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30"/>
        <v>Jan 20</v>
      </c>
      <c r="H9204" s="27">
        <f t="shared" si="432"/>
        <v>9203</v>
      </c>
      <c r="I9204" s="30" t="str">
        <f>IF(G9204='Check Register'!$E$1,H9204,"")</f>
        <v/>
      </c>
      <c r="J9204" s="16" t="str">
        <f t="shared" si="431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30"/>
        <v>Jan 20</v>
      </c>
      <c r="H9205" s="27">
        <f t="shared" si="432"/>
        <v>9204</v>
      </c>
      <c r="I9205" s="30" t="str">
        <f>IF(G9205='Check Register'!$E$1,H9205,"")</f>
        <v/>
      </c>
      <c r="J9205" s="16" t="str">
        <f t="shared" si="431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30"/>
        <v>Jan 20</v>
      </c>
      <c r="H9206" s="27">
        <f t="shared" si="432"/>
        <v>9205</v>
      </c>
      <c r="I9206" s="30" t="str">
        <f>IF(G9206='Check Register'!$E$1,H9206,"")</f>
        <v/>
      </c>
      <c r="J9206" s="16" t="str">
        <f t="shared" si="431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30"/>
        <v>Jan 20</v>
      </c>
      <c r="H9207" s="27">
        <f t="shared" si="432"/>
        <v>9206</v>
      </c>
      <c r="I9207" s="30" t="str">
        <f>IF(G9207='Check Register'!$E$1,H9207,"")</f>
        <v/>
      </c>
      <c r="J9207" s="16" t="str">
        <f t="shared" si="431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30"/>
        <v>Jan 20</v>
      </c>
      <c r="H9208" s="27">
        <f t="shared" si="432"/>
        <v>9207</v>
      </c>
      <c r="I9208" s="30" t="str">
        <f>IF(G9208='Check Register'!$E$1,H9208,"")</f>
        <v/>
      </c>
      <c r="J9208" s="16" t="str">
        <f t="shared" si="431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30"/>
        <v>Jan 20</v>
      </c>
      <c r="H9209" s="27">
        <f t="shared" si="432"/>
        <v>9208</v>
      </c>
      <c r="I9209" s="30" t="str">
        <f>IF(G9209='Check Register'!$E$1,H9209,"")</f>
        <v/>
      </c>
      <c r="J9209" s="16" t="str">
        <f t="shared" si="431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30"/>
        <v>Jan 20</v>
      </c>
      <c r="H9210" s="27">
        <f t="shared" si="432"/>
        <v>9209</v>
      </c>
      <c r="I9210" s="30" t="str">
        <f>IF(G9210='Check Register'!$E$1,H9210,"")</f>
        <v/>
      </c>
      <c r="J9210" s="16" t="str">
        <f t="shared" si="431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30"/>
        <v>Jan 20</v>
      </c>
      <c r="H9211" s="27">
        <f t="shared" si="432"/>
        <v>9210</v>
      </c>
      <c r="I9211" s="30" t="str">
        <f>IF(G9211='Check Register'!$E$1,H9211,"")</f>
        <v/>
      </c>
      <c r="J9211" s="16" t="str">
        <f t="shared" si="431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30"/>
        <v>Jan 20</v>
      </c>
      <c r="H9212" s="27">
        <f t="shared" si="432"/>
        <v>9211</v>
      </c>
      <c r="I9212" s="30" t="str">
        <f>IF(G9212='Check Register'!$E$1,H9212,"")</f>
        <v/>
      </c>
      <c r="J9212" s="16" t="str">
        <f t="shared" si="431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30"/>
        <v>Jan 20</v>
      </c>
      <c r="H9213" s="27">
        <f t="shared" si="432"/>
        <v>9212</v>
      </c>
      <c r="I9213" s="30" t="str">
        <f>IF(G9213='Check Register'!$E$1,H9213,"")</f>
        <v/>
      </c>
      <c r="J9213" s="16" t="str">
        <f t="shared" si="431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30"/>
        <v>Jan 20</v>
      </c>
      <c r="H9214" s="27">
        <f t="shared" si="432"/>
        <v>9213</v>
      </c>
      <c r="I9214" s="30" t="str">
        <f>IF(G9214='Check Register'!$E$1,H9214,"")</f>
        <v/>
      </c>
      <c r="J9214" s="16" t="str">
        <f t="shared" si="431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30"/>
        <v>Jan 20</v>
      </c>
      <c r="H9215" s="27">
        <f t="shared" si="432"/>
        <v>9214</v>
      </c>
      <c r="I9215" s="30" t="str">
        <f>IF(G9215='Check Register'!$E$1,H9215,"")</f>
        <v/>
      </c>
      <c r="J9215" s="16" t="str">
        <f t="shared" si="431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30"/>
        <v>Jan 20</v>
      </c>
      <c r="H9216" s="27">
        <f t="shared" si="432"/>
        <v>9215</v>
      </c>
      <c r="I9216" s="30" t="str">
        <f>IF(G9216='Check Register'!$E$1,H9216,"")</f>
        <v/>
      </c>
      <c r="J9216" s="16" t="str">
        <f t="shared" si="431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30"/>
        <v>Jan 20</v>
      </c>
      <c r="H9217" s="27">
        <f t="shared" si="432"/>
        <v>9216</v>
      </c>
      <c r="I9217" s="30" t="str">
        <f>IF(G9217='Check Register'!$E$1,H9217,"")</f>
        <v/>
      </c>
      <c r="J9217" s="16" t="str">
        <f t="shared" si="431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3">VLOOKUP(C9218,W:Y,3,TRUE)</f>
        <v>Jan 20</v>
      </c>
      <c r="H9218" s="27">
        <f t="shared" si="432"/>
        <v>9217</v>
      </c>
      <c r="I9218" s="30" t="str">
        <f>IF(G9218='Check Register'!$E$1,H9218,"")</f>
        <v/>
      </c>
      <c r="J9218" s="16" t="str">
        <f t="shared" ref="J9218:J9281" si="434">IFERROR(SMALL($I$2:$I$100000,H9218),"")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3"/>
        <v>Jan 20</v>
      </c>
      <c r="H9219" s="27">
        <f t="shared" si="432"/>
        <v>9218</v>
      </c>
      <c r="I9219" s="30" t="str">
        <f>IF(G9219='Check Register'!$E$1,H9219,"")</f>
        <v/>
      </c>
      <c r="J9219" s="16" t="str">
        <f t="shared" si="434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3"/>
        <v>Jan 20</v>
      </c>
      <c r="H9220" s="27">
        <f t="shared" si="432"/>
        <v>9219</v>
      </c>
      <c r="I9220" s="30" t="str">
        <f>IF(G9220='Check Register'!$E$1,H9220,"")</f>
        <v/>
      </c>
      <c r="J9220" s="16" t="str">
        <f t="shared" si="434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3"/>
        <v>Jan 20</v>
      </c>
      <c r="H9221" s="27">
        <f t="shared" ref="H9221:H9284" si="435">1+H9220</f>
        <v>9220</v>
      </c>
      <c r="I9221" s="30" t="str">
        <f>IF(G9221='Check Register'!$E$1,H9221,"")</f>
        <v/>
      </c>
      <c r="J9221" s="16" t="str">
        <f t="shared" si="434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3"/>
        <v>Jan 20</v>
      </c>
      <c r="H9222" s="27">
        <f t="shared" si="435"/>
        <v>9221</v>
      </c>
      <c r="I9222" s="30" t="str">
        <f>IF(G9222='Check Register'!$E$1,H9222,"")</f>
        <v/>
      </c>
      <c r="J9222" s="16" t="str">
        <f t="shared" si="434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3"/>
        <v>Jan 20</v>
      </c>
      <c r="H9223" s="27">
        <f t="shared" si="435"/>
        <v>9222</v>
      </c>
      <c r="I9223" s="30" t="str">
        <f>IF(G9223='Check Register'!$E$1,H9223,"")</f>
        <v/>
      </c>
      <c r="J9223" s="16" t="str">
        <f t="shared" si="434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3"/>
        <v>Jan 20</v>
      </c>
      <c r="H9224" s="27">
        <f t="shared" si="435"/>
        <v>9223</v>
      </c>
      <c r="I9224" s="30" t="str">
        <f>IF(G9224='Check Register'!$E$1,H9224,"")</f>
        <v/>
      </c>
      <c r="J9224" s="16" t="str">
        <f t="shared" si="434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3"/>
        <v>Jan 20</v>
      </c>
      <c r="H9225" s="27">
        <f t="shared" si="435"/>
        <v>9224</v>
      </c>
      <c r="I9225" s="30" t="str">
        <f>IF(G9225='Check Register'!$E$1,H9225,"")</f>
        <v/>
      </c>
      <c r="J9225" s="16" t="str">
        <f t="shared" si="434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3"/>
        <v>Jan 20</v>
      </c>
      <c r="H9226" s="27">
        <f t="shared" si="435"/>
        <v>9225</v>
      </c>
      <c r="I9226" s="30" t="str">
        <f>IF(G9226='Check Register'!$E$1,H9226,"")</f>
        <v/>
      </c>
      <c r="J9226" s="16" t="str">
        <f t="shared" si="434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3"/>
        <v>Jan 20</v>
      </c>
      <c r="H9227" s="27">
        <f t="shared" si="435"/>
        <v>9226</v>
      </c>
      <c r="I9227" s="30" t="str">
        <f>IF(G9227='Check Register'!$E$1,H9227,"")</f>
        <v/>
      </c>
      <c r="J9227" s="16" t="str">
        <f t="shared" si="434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3"/>
        <v>Jan 20</v>
      </c>
      <c r="H9228" s="27">
        <f t="shared" si="435"/>
        <v>9227</v>
      </c>
      <c r="I9228" s="30" t="str">
        <f>IF(G9228='Check Register'!$E$1,H9228,"")</f>
        <v/>
      </c>
      <c r="J9228" s="16" t="str">
        <f t="shared" si="434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3"/>
        <v>Jan 20</v>
      </c>
      <c r="H9229" s="27">
        <f t="shared" si="435"/>
        <v>9228</v>
      </c>
      <c r="I9229" s="30" t="str">
        <f>IF(G9229='Check Register'!$E$1,H9229,"")</f>
        <v/>
      </c>
      <c r="J9229" s="16" t="str">
        <f t="shared" si="434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3"/>
        <v>Jan 20</v>
      </c>
      <c r="H9230" s="27">
        <f t="shared" si="435"/>
        <v>9229</v>
      </c>
      <c r="I9230" s="30" t="str">
        <f>IF(G9230='Check Register'!$E$1,H9230,"")</f>
        <v/>
      </c>
      <c r="J9230" s="16" t="str">
        <f t="shared" si="434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3"/>
        <v>Jan 20</v>
      </c>
      <c r="H9231" s="27">
        <f t="shared" si="435"/>
        <v>9230</v>
      </c>
      <c r="I9231" s="30" t="str">
        <f>IF(G9231='Check Register'!$E$1,H9231,"")</f>
        <v/>
      </c>
      <c r="J9231" s="16" t="str">
        <f t="shared" si="434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3"/>
        <v>Jan 20</v>
      </c>
      <c r="H9232" s="27">
        <f t="shared" si="435"/>
        <v>9231</v>
      </c>
      <c r="I9232" s="30" t="str">
        <f>IF(G9232='Check Register'!$E$1,H9232,"")</f>
        <v/>
      </c>
      <c r="J9232" s="16" t="str">
        <f t="shared" si="434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3"/>
        <v>Jan 20</v>
      </c>
      <c r="H9233" s="27">
        <f t="shared" si="435"/>
        <v>9232</v>
      </c>
      <c r="I9233" s="30" t="str">
        <f>IF(G9233='Check Register'!$E$1,H9233,"")</f>
        <v/>
      </c>
      <c r="J9233" s="16" t="str">
        <f t="shared" si="434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3"/>
        <v>Jan 20</v>
      </c>
      <c r="H9234" s="27">
        <f t="shared" si="435"/>
        <v>9233</v>
      </c>
      <c r="I9234" s="30" t="str">
        <f>IF(G9234='Check Register'!$E$1,H9234,"")</f>
        <v/>
      </c>
      <c r="J9234" s="16" t="str">
        <f t="shared" si="434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3"/>
        <v>Jan 20</v>
      </c>
      <c r="H9235" s="27">
        <f t="shared" si="435"/>
        <v>9234</v>
      </c>
      <c r="I9235" s="30" t="str">
        <f>IF(G9235='Check Register'!$E$1,H9235,"")</f>
        <v/>
      </c>
      <c r="J9235" s="16" t="str">
        <f t="shared" si="434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3"/>
        <v>Jan 20</v>
      </c>
      <c r="H9236" s="27">
        <f t="shared" si="435"/>
        <v>9235</v>
      </c>
      <c r="I9236" s="30" t="str">
        <f>IF(G9236='Check Register'!$E$1,H9236,"")</f>
        <v/>
      </c>
      <c r="J9236" s="16" t="str">
        <f t="shared" si="434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3"/>
        <v>Jan 20</v>
      </c>
      <c r="H9237" s="27">
        <f t="shared" si="435"/>
        <v>9236</v>
      </c>
      <c r="I9237" s="30" t="str">
        <f>IF(G9237='Check Register'!$E$1,H9237,"")</f>
        <v/>
      </c>
      <c r="J9237" s="16" t="str">
        <f t="shared" si="434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3"/>
        <v>Jan 20</v>
      </c>
      <c r="H9238" s="27">
        <f t="shared" si="435"/>
        <v>9237</v>
      </c>
      <c r="I9238" s="30" t="str">
        <f>IF(G9238='Check Register'!$E$1,H9238,"")</f>
        <v/>
      </c>
      <c r="J9238" s="16" t="str">
        <f t="shared" si="434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3"/>
        <v>Jan 20</v>
      </c>
      <c r="H9239" s="27">
        <f t="shared" si="435"/>
        <v>9238</v>
      </c>
      <c r="I9239" s="30" t="str">
        <f>IF(G9239='Check Register'!$E$1,H9239,"")</f>
        <v/>
      </c>
      <c r="J9239" s="16" t="str">
        <f t="shared" si="434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3"/>
        <v>Jan 20</v>
      </c>
      <c r="H9240" s="27">
        <f t="shared" si="435"/>
        <v>9239</v>
      </c>
      <c r="I9240" s="30" t="str">
        <f>IF(G9240='Check Register'!$E$1,H9240,"")</f>
        <v/>
      </c>
      <c r="J9240" s="16" t="str">
        <f t="shared" si="434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3"/>
        <v>Jan 20</v>
      </c>
      <c r="H9241" s="27">
        <f t="shared" si="435"/>
        <v>9240</v>
      </c>
      <c r="I9241" s="30" t="str">
        <f>IF(G9241='Check Register'!$E$1,H9241,"")</f>
        <v/>
      </c>
      <c r="J9241" s="16" t="str">
        <f t="shared" si="434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3"/>
        <v>Jan 20</v>
      </c>
      <c r="H9242" s="27">
        <f t="shared" si="435"/>
        <v>9241</v>
      </c>
      <c r="I9242" s="30" t="str">
        <f>IF(G9242='Check Register'!$E$1,H9242,"")</f>
        <v/>
      </c>
      <c r="J9242" s="16" t="str">
        <f t="shared" si="434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3"/>
        <v>Jan 20</v>
      </c>
      <c r="H9243" s="27">
        <f t="shared" si="435"/>
        <v>9242</v>
      </c>
      <c r="I9243" s="30" t="str">
        <f>IF(G9243='Check Register'!$E$1,H9243,"")</f>
        <v/>
      </c>
      <c r="J9243" s="16" t="str">
        <f t="shared" si="434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3"/>
        <v>Jan 20</v>
      </c>
      <c r="H9244" s="27">
        <f t="shared" si="435"/>
        <v>9243</v>
      </c>
      <c r="I9244" s="30" t="str">
        <f>IF(G9244='Check Register'!$E$1,H9244,"")</f>
        <v/>
      </c>
      <c r="J9244" s="16" t="str">
        <f t="shared" si="434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3"/>
        <v>Jan 20</v>
      </c>
      <c r="H9245" s="27">
        <f t="shared" si="435"/>
        <v>9244</v>
      </c>
      <c r="I9245" s="30" t="str">
        <f>IF(G9245='Check Register'!$E$1,H9245,"")</f>
        <v/>
      </c>
      <c r="J9245" s="16" t="str">
        <f t="shared" si="434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3"/>
        <v>Jan 20</v>
      </c>
      <c r="H9246" s="27">
        <f t="shared" si="435"/>
        <v>9245</v>
      </c>
      <c r="I9246" s="30" t="str">
        <f>IF(G9246='Check Register'!$E$1,H9246,"")</f>
        <v/>
      </c>
      <c r="J9246" s="16" t="str">
        <f t="shared" si="434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3"/>
        <v>Jan 20</v>
      </c>
      <c r="H9247" s="27">
        <f t="shared" si="435"/>
        <v>9246</v>
      </c>
      <c r="I9247" s="30" t="str">
        <f>IF(G9247='Check Register'!$E$1,H9247,"")</f>
        <v/>
      </c>
      <c r="J9247" s="16" t="str">
        <f t="shared" si="434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3"/>
        <v>Jan 20</v>
      </c>
      <c r="H9248" s="27">
        <f t="shared" si="435"/>
        <v>9247</v>
      </c>
      <c r="I9248" s="30" t="str">
        <f>IF(G9248='Check Register'!$E$1,H9248,"")</f>
        <v/>
      </c>
      <c r="J9248" s="16" t="str">
        <f t="shared" si="434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3"/>
        <v>Jan 20</v>
      </c>
      <c r="H9249" s="27">
        <f t="shared" si="435"/>
        <v>9248</v>
      </c>
      <c r="I9249" s="30" t="str">
        <f>IF(G9249='Check Register'!$E$1,H9249,"")</f>
        <v/>
      </c>
      <c r="J9249" s="16" t="str">
        <f t="shared" si="434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3"/>
        <v>Jan 20</v>
      </c>
      <c r="H9250" s="27">
        <f t="shared" si="435"/>
        <v>9249</v>
      </c>
      <c r="I9250" s="30" t="str">
        <f>IF(G9250='Check Register'!$E$1,H9250,"")</f>
        <v/>
      </c>
      <c r="J9250" s="16" t="str">
        <f t="shared" si="434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3"/>
        <v>Jan 20</v>
      </c>
      <c r="H9251" s="27">
        <f t="shared" si="435"/>
        <v>9250</v>
      </c>
      <c r="I9251" s="30" t="str">
        <f>IF(G9251='Check Register'!$E$1,H9251,"")</f>
        <v/>
      </c>
      <c r="J9251" s="16" t="str">
        <f t="shared" si="434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3"/>
        <v>Jan 20</v>
      </c>
      <c r="H9252" s="27">
        <f t="shared" si="435"/>
        <v>9251</v>
      </c>
      <c r="I9252" s="30" t="str">
        <f>IF(G9252='Check Register'!$E$1,H9252,"")</f>
        <v/>
      </c>
      <c r="J9252" s="16" t="str">
        <f t="shared" si="434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3"/>
        <v>Jan 20</v>
      </c>
      <c r="H9253" s="27">
        <f t="shared" si="435"/>
        <v>9252</v>
      </c>
      <c r="I9253" s="30" t="str">
        <f>IF(G9253='Check Register'!$E$1,H9253,"")</f>
        <v/>
      </c>
      <c r="J9253" s="16" t="str">
        <f t="shared" si="434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3"/>
        <v>Jan 20</v>
      </c>
      <c r="H9254" s="27">
        <f t="shared" si="435"/>
        <v>9253</v>
      </c>
      <c r="I9254" s="30" t="str">
        <f>IF(G9254='Check Register'!$E$1,H9254,"")</f>
        <v/>
      </c>
      <c r="J9254" s="16" t="str">
        <f t="shared" si="434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3"/>
        <v>Jan 20</v>
      </c>
      <c r="H9255" s="27">
        <f t="shared" si="435"/>
        <v>9254</v>
      </c>
      <c r="I9255" s="30" t="str">
        <f>IF(G9255='Check Register'!$E$1,H9255,"")</f>
        <v/>
      </c>
      <c r="J9255" s="16" t="str">
        <f t="shared" si="434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3"/>
        <v>Jan 20</v>
      </c>
      <c r="H9256" s="27">
        <f t="shared" si="435"/>
        <v>9255</v>
      </c>
      <c r="I9256" s="30" t="str">
        <f>IF(G9256='Check Register'!$E$1,H9256,"")</f>
        <v/>
      </c>
      <c r="J9256" s="16" t="str">
        <f t="shared" si="434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3"/>
        <v>Jan 20</v>
      </c>
      <c r="H9257" s="27">
        <f t="shared" si="435"/>
        <v>9256</v>
      </c>
      <c r="I9257" s="30" t="str">
        <f>IF(G9257='Check Register'!$E$1,H9257,"")</f>
        <v/>
      </c>
      <c r="J9257" s="16" t="str">
        <f t="shared" si="434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3"/>
        <v>Jan 20</v>
      </c>
      <c r="H9258" s="27">
        <f t="shared" si="435"/>
        <v>9257</v>
      </c>
      <c r="I9258" s="30" t="str">
        <f>IF(G9258='Check Register'!$E$1,H9258,"")</f>
        <v/>
      </c>
      <c r="J9258" s="16" t="str">
        <f t="shared" si="434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3"/>
        <v>Jan 20</v>
      </c>
      <c r="H9259" s="27">
        <f t="shared" si="435"/>
        <v>9258</v>
      </c>
      <c r="I9259" s="30" t="str">
        <f>IF(G9259='Check Register'!$E$1,H9259,"")</f>
        <v/>
      </c>
      <c r="J9259" s="16" t="str">
        <f t="shared" si="434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3"/>
        <v>Jan 20</v>
      </c>
      <c r="H9260" s="27">
        <f t="shared" si="435"/>
        <v>9259</v>
      </c>
      <c r="I9260" s="30" t="str">
        <f>IF(G9260='Check Register'!$E$1,H9260,"")</f>
        <v/>
      </c>
      <c r="J9260" s="16" t="str">
        <f t="shared" si="434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3"/>
        <v>Jan 20</v>
      </c>
      <c r="H9261" s="27">
        <f t="shared" si="435"/>
        <v>9260</v>
      </c>
      <c r="I9261" s="30" t="str">
        <f>IF(G9261='Check Register'!$E$1,H9261,"")</f>
        <v/>
      </c>
      <c r="J9261" s="16" t="str">
        <f t="shared" si="434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3"/>
        <v>Jan 20</v>
      </c>
      <c r="H9262" s="27">
        <f t="shared" si="435"/>
        <v>9261</v>
      </c>
      <c r="I9262" s="30" t="str">
        <f>IF(G9262='Check Register'!$E$1,H9262,"")</f>
        <v/>
      </c>
      <c r="J9262" s="16" t="str">
        <f t="shared" si="434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3"/>
        <v>Jan 20</v>
      </c>
      <c r="H9263" s="27">
        <f t="shared" si="435"/>
        <v>9262</v>
      </c>
      <c r="I9263" s="30" t="str">
        <f>IF(G9263='Check Register'!$E$1,H9263,"")</f>
        <v/>
      </c>
      <c r="J9263" s="16" t="str">
        <f t="shared" si="434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3"/>
        <v>Jan 20</v>
      </c>
      <c r="H9264" s="27">
        <f t="shared" si="435"/>
        <v>9263</v>
      </c>
      <c r="I9264" s="30" t="str">
        <f>IF(G9264='Check Register'!$E$1,H9264,"")</f>
        <v/>
      </c>
      <c r="J9264" s="16" t="str">
        <f t="shared" si="434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3"/>
        <v>Jan 20</v>
      </c>
      <c r="H9265" s="27">
        <f t="shared" si="435"/>
        <v>9264</v>
      </c>
      <c r="I9265" s="30" t="str">
        <f>IF(G9265='Check Register'!$E$1,H9265,"")</f>
        <v/>
      </c>
      <c r="J9265" s="16" t="str">
        <f t="shared" si="434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3"/>
        <v>Jan 20</v>
      </c>
      <c r="H9266" s="27">
        <f t="shared" si="435"/>
        <v>9265</v>
      </c>
      <c r="I9266" s="30" t="str">
        <f>IF(G9266='Check Register'!$E$1,H9266,"")</f>
        <v/>
      </c>
      <c r="J9266" s="16" t="str">
        <f t="shared" si="434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3"/>
        <v>Jan 20</v>
      </c>
      <c r="H9267" s="27">
        <f t="shared" si="435"/>
        <v>9266</v>
      </c>
      <c r="I9267" s="30" t="str">
        <f>IF(G9267='Check Register'!$E$1,H9267,"")</f>
        <v/>
      </c>
      <c r="J9267" s="16" t="str">
        <f t="shared" si="434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3"/>
        <v>Jan 20</v>
      </c>
      <c r="H9268" s="27">
        <f t="shared" si="435"/>
        <v>9267</v>
      </c>
      <c r="I9268" s="30" t="str">
        <f>IF(G9268='Check Register'!$E$1,H9268,"")</f>
        <v/>
      </c>
      <c r="J9268" s="16" t="str">
        <f t="shared" si="434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3"/>
        <v>Jan 20</v>
      </c>
      <c r="H9269" s="27">
        <f t="shared" si="435"/>
        <v>9268</v>
      </c>
      <c r="I9269" s="30" t="str">
        <f>IF(G9269='Check Register'!$E$1,H9269,"")</f>
        <v/>
      </c>
      <c r="J9269" s="16" t="str">
        <f t="shared" si="434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3"/>
        <v>Jan 20</v>
      </c>
      <c r="H9270" s="27">
        <f t="shared" si="435"/>
        <v>9269</v>
      </c>
      <c r="I9270" s="30" t="str">
        <f>IF(G9270='Check Register'!$E$1,H9270,"")</f>
        <v/>
      </c>
      <c r="J9270" s="16" t="str">
        <f t="shared" si="434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3"/>
        <v>Feb 20</v>
      </c>
      <c r="H9271" s="27">
        <f t="shared" si="435"/>
        <v>9270</v>
      </c>
      <c r="I9271" s="30" t="str">
        <f>IF(G9271='Check Register'!$E$1,H9271,"")</f>
        <v/>
      </c>
      <c r="J9271" s="16" t="str">
        <f t="shared" si="434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3"/>
        <v>Feb 20</v>
      </c>
      <c r="H9272" s="27">
        <f t="shared" si="435"/>
        <v>9271</v>
      </c>
      <c r="I9272" s="30" t="str">
        <f>IF(G9272='Check Register'!$E$1,H9272,"")</f>
        <v/>
      </c>
      <c r="J9272" s="16" t="str">
        <f t="shared" si="434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3"/>
        <v>Feb 20</v>
      </c>
      <c r="H9273" s="27">
        <f t="shared" si="435"/>
        <v>9272</v>
      </c>
      <c r="I9273" s="30" t="str">
        <f>IF(G9273='Check Register'!$E$1,H9273,"")</f>
        <v/>
      </c>
      <c r="J9273" s="16" t="str">
        <f t="shared" si="434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3"/>
        <v>Feb 20</v>
      </c>
      <c r="H9274" s="27">
        <f t="shared" si="435"/>
        <v>9273</v>
      </c>
      <c r="I9274" s="30" t="str">
        <f>IF(G9274='Check Register'!$E$1,H9274,"")</f>
        <v/>
      </c>
      <c r="J9274" s="16" t="str">
        <f t="shared" si="434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3"/>
        <v>Feb 20</v>
      </c>
      <c r="H9275" s="27">
        <f t="shared" si="435"/>
        <v>9274</v>
      </c>
      <c r="I9275" s="30" t="str">
        <f>IF(G9275='Check Register'!$E$1,H9275,"")</f>
        <v/>
      </c>
      <c r="J9275" s="16" t="str">
        <f t="shared" si="434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3"/>
        <v>Feb 20</v>
      </c>
      <c r="H9276" s="27">
        <f t="shared" si="435"/>
        <v>9275</v>
      </c>
      <c r="I9276" s="30" t="str">
        <f>IF(G9276='Check Register'!$E$1,H9276,"")</f>
        <v/>
      </c>
      <c r="J9276" s="16" t="str">
        <f t="shared" si="434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3"/>
        <v>Feb 20</v>
      </c>
      <c r="H9277" s="27">
        <f t="shared" si="435"/>
        <v>9276</v>
      </c>
      <c r="I9277" s="30" t="str">
        <f>IF(G9277='Check Register'!$E$1,H9277,"")</f>
        <v/>
      </c>
      <c r="J9277" s="16" t="str">
        <f t="shared" si="434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3"/>
        <v>Feb 20</v>
      </c>
      <c r="H9278" s="27">
        <f t="shared" si="435"/>
        <v>9277</v>
      </c>
      <c r="I9278" s="30" t="str">
        <f>IF(G9278='Check Register'!$E$1,H9278,"")</f>
        <v/>
      </c>
      <c r="J9278" s="16" t="str">
        <f t="shared" si="434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3"/>
        <v>Feb 20</v>
      </c>
      <c r="H9279" s="27">
        <f t="shared" si="435"/>
        <v>9278</v>
      </c>
      <c r="I9279" s="30" t="str">
        <f>IF(G9279='Check Register'!$E$1,H9279,"")</f>
        <v/>
      </c>
      <c r="J9279" s="16" t="str">
        <f t="shared" si="434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3"/>
        <v>Feb 20</v>
      </c>
      <c r="H9280" s="27">
        <f t="shared" si="435"/>
        <v>9279</v>
      </c>
      <c r="I9280" s="30" t="str">
        <f>IF(G9280='Check Register'!$E$1,H9280,"")</f>
        <v/>
      </c>
      <c r="J9280" s="16" t="str">
        <f t="shared" si="434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3"/>
        <v>Feb 20</v>
      </c>
      <c r="H9281" s="27">
        <f t="shared" si="435"/>
        <v>9280</v>
      </c>
      <c r="I9281" s="30" t="str">
        <f>IF(G9281='Check Register'!$E$1,H9281,"")</f>
        <v/>
      </c>
      <c r="J9281" s="16" t="str">
        <f t="shared" si="434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6">VLOOKUP(C9282,W:Y,3,TRUE)</f>
        <v>Feb 20</v>
      </c>
      <c r="H9282" s="27">
        <f t="shared" si="435"/>
        <v>9281</v>
      </c>
      <c r="I9282" s="30" t="str">
        <f>IF(G9282='Check Register'!$E$1,H9282,"")</f>
        <v/>
      </c>
      <c r="J9282" s="16" t="str">
        <f t="shared" ref="J9282:J9345" si="437">IFERROR(SMALL($I$2:$I$100000,H9282),"")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6"/>
        <v>Feb 20</v>
      </c>
      <c r="H9283" s="27">
        <f t="shared" si="435"/>
        <v>9282</v>
      </c>
      <c r="I9283" s="30" t="str">
        <f>IF(G9283='Check Register'!$E$1,H9283,"")</f>
        <v/>
      </c>
      <c r="J9283" s="16" t="str">
        <f t="shared" si="437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6"/>
        <v>Feb 20</v>
      </c>
      <c r="H9284" s="27">
        <f t="shared" si="435"/>
        <v>9283</v>
      </c>
      <c r="I9284" s="30" t="str">
        <f>IF(G9284='Check Register'!$E$1,H9284,"")</f>
        <v/>
      </c>
      <c r="J9284" s="16" t="str">
        <f t="shared" si="437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6"/>
        <v>Feb 20</v>
      </c>
      <c r="H9285" s="27">
        <f t="shared" ref="H9285:H9351" si="438">1+H9284</f>
        <v>9284</v>
      </c>
      <c r="I9285" s="30" t="str">
        <f>IF(G9285='Check Register'!$E$1,H9285,"")</f>
        <v/>
      </c>
      <c r="J9285" s="16" t="str">
        <f t="shared" si="437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6"/>
        <v>Feb 20</v>
      </c>
      <c r="H9286" s="27">
        <f t="shared" si="438"/>
        <v>9285</v>
      </c>
      <c r="I9286" s="30" t="str">
        <f>IF(G9286='Check Register'!$E$1,H9286,"")</f>
        <v/>
      </c>
      <c r="J9286" s="16" t="str">
        <f t="shared" si="437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6"/>
        <v>Feb 20</v>
      </c>
      <c r="H9287" s="27">
        <f t="shared" si="438"/>
        <v>9286</v>
      </c>
      <c r="I9287" s="30" t="str">
        <f>IF(G9287='Check Register'!$E$1,H9287,"")</f>
        <v/>
      </c>
      <c r="J9287" s="16" t="str">
        <f t="shared" si="437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6"/>
        <v>Feb 20</v>
      </c>
      <c r="H9288" s="27">
        <f t="shared" si="438"/>
        <v>9287</v>
      </c>
      <c r="I9288" s="30" t="str">
        <f>IF(G9288='Check Register'!$E$1,H9288,"")</f>
        <v/>
      </c>
      <c r="J9288" s="16" t="str">
        <f t="shared" si="437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6"/>
        <v>Feb 20</v>
      </c>
      <c r="H9289" s="27">
        <f t="shared" si="438"/>
        <v>9288</v>
      </c>
      <c r="I9289" s="30" t="str">
        <f>IF(G9289='Check Register'!$E$1,H9289,"")</f>
        <v/>
      </c>
      <c r="J9289" s="16" t="str">
        <f t="shared" si="437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6"/>
        <v>Feb 20</v>
      </c>
      <c r="H9290" s="27">
        <f t="shared" si="438"/>
        <v>9289</v>
      </c>
      <c r="I9290" s="30" t="str">
        <f>IF(G9290='Check Register'!$E$1,H9290,"")</f>
        <v/>
      </c>
      <c r="J9290" s="16" t="str">
        <f t="shared" si="437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6"/>
        <v>Feb 20</v>
      </c>
      <c r="H9291" s="27">
        <f t="shared" si="438"/>
        <v>9290</v>
      </c>
      <c r="I9291" s="30" t="str">
        <f>IF(G9291='Check Register'!$E$1,H9291,"")</f>
        <v/>
      </c>
      <c r="J9291" s="16" t="str">
        <f t="shared" si="437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6"/>
        <v>Feb 20</v>
      </c>
      <c r="H9292" s="27">
        <f t="shared" si="438"/>
        <v>9291</v>
      </c>
      <c r="I9292" s="30" t="str">
        <f>IF(G9292='Check Register'!$E$1,H9292,"")</f>
        <v/>
      </c>
      <c r="J9292" s="16" t="str">
        <f t="shared" si="437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6"/>
        <v>Feb 20</v>
      </c>
      <c r="H9293" s="27">
        <f t="shared" si="438"/>
        <v>9292</v>
      </c>
      <c r="I9293" s="30" t="str">
        <f>IF(G9293='Check Register'!$E$1,H9293,"")</f>
        <v/>
      </c>
      <c r="J9293" s="16" t="str">
        <f t="shared" si="437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6"/>
        <v>Feb 20</v>
      </c>
      <c r="H9294" s="27">
        <f t="shared" si="438"/>
        <v>9293</v>
      </c>
      <c r="I9294" s="30" t="str">
        <f>IF(G9294='Check Register'!$E$1,H9294,"")</f>
        <v/>
      </c>
      <c r="J9294" s="16" t="str">
        <f t="shared" si="437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6"/>
        <v>Feb 20</v>
      </c>
      <c r="H9295" s="27">
        <f t="shared" si="438"/>
        <v>9294</v>
      </c>
      <c r="I9295" s="30" t="str">
        <f>IF(G9295='Check Register'!$E$1,H9295,"")</f>
        <v/>
      </c>
      <c r="J9295" s="16" t="str">
        <f t="shared" si="437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6"/>
        <v>Feb 20</v>
      </c>
      <c r="H9296" s="27">
        <f t="shared" si="438"/>
        <v>9295</v>
      </c>
      <c r="I9296" s="30" t="str">
        <f>IF(G9296='Check Register'!$E$1,H9296,"")</f>
        <v/>
      </c>
      <c r="J9296" s="16" t="str">
        <f t="shared" si="437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6"/>
        <v>Feb 20</v>
      </c>
      <c r="H9297" s="27">
        <f t="shared" si="438"/>
        <v>9296</v>
      </c>
      <c r="I9297" s="30" t="str">
        <f>IF(G9297='Check Register'!$E$1,H9297,"")</f>
        <v/>
      </c>
      <c r="J9297" s="16" t="str">
        <f t="shared" si="437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6"/>
        <v>Feb 20</v>
      </c>
      <c r="H9298" s="27">
        <f t="shared" si="438"/>
        <v>9297</v>
      </c>
      <c r="I9298" s="30" t="str">
        <f>IF(G9298='Check Register'!$E$1,H9298,"")</f>
        <v/>
      </c>
      <c r="J9298" s="16" t="str">
        <f t="shared" si="437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6"/>
        <v>Feb 20</v>
      </c>
      <c r="H9299" s="27">
        <f t="shared" si="438"/>
        <v>9298</v>
      </c>
      <c r="I9299" s="30" t="str">
        <f>IF(G9299='Check Register'!$E$1,H9299,"")</f>
        <v/>
      </c>
      <c r="J9299" s="16" t="str">
        <f t="shared" si="437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6"/>
        <v>Feb 20</v>
      </c>
      <c r="H9300" s="27">
        <f t="shared" si="438"/>
        <v>9299</v>
      </c>
      <c r="I9300" s="30" t="str">
        <f>IF(G9300='Check Register'!$E$1,H9300,"")</f>
        <v/>
      </c>
      <c r="J9300" s="16" t="str">
        <f t="shared" si="437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6"/>
        <v>Feb 20</v>
      </c>
      <c r="H9301" s="27">
        <f t="shared" si="438"/>
        <v>9300</v>
      </c>
      <c r="I9301" s="30" t="str">
        <f>IF(G9301='Check Register'!$E$1,H9301,"")</f>
        <v/>
      </c>
      <c r="J9301" s="16" t="str">
        <f t="shared" si="437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6"/>
        <v>Feb 20</v>
      </c>
      <c r="H9302" s="27">
        <f t="shared" si="438"/>
        <v>9301</v>
      </c>
      <c r="I9302" s="30" t="str">
        <f>IF(G9302='Check Register'!$E$1,H9302,"")</f>
        <v/>
      </c>
      <c r="J9302" s="16" t="str">
        <f t="shared" si="437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6"/>
        <v>Feb 20</v>
      </c>
      <c r="H9303" s="27">
        <f t="shared" si="438"/>
        <v>9302</v>
      </c>
      <c r="I9303" s="30" t="str">
        <f>IF(G9303='Check Register'!$E$1,H9303,"")</f>
        <v/>
      </c>
      <c r="J9303" s="16" t="str">
        <f t="shared" si="437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6"/>
        <v>Feb 20</v>
      </c>
      <c r="H9304" s="27">
        <f t="shared" si="438"/>
        <v>9303</v>
      </c>
      <c r="I9304" s="30" t="str">
        <f>IF(G9304='Check Register'!$E$1,H9304,"")</f>
        <v/>
      </c>
      <c r="J9304" s="16" t="str">
        <f t="shared" si="437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6"/>
        <v>Feb 20</v>
      </c>
      <c r="H9305" s="27">
        <f t="shared" si="438"/>
        <v>9304</v>
      </c>
      <c r="I9305" s="30" t="str">
        <f>IF(G9305='Check Register'!$E$1,H9305,"")</f>
        <v/>
      </c>
      <c r="J9305" s="16" t="str">
        <f t="shared" si="437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6"/>
        <v>Feb 20</v>
      </c>
      <c r="H9306" s="27">
        <f t="shared" si="438"/>
        <v>9305</v>
      </c>
      <c r="I9306" s="30" t="str">
        <f>IF(G9306='Check Register'!$E$1,H9306,"")</f>
        <v/>
      </c>
      <c r="J9306" s="16" t="str">
        <f t="shared" si="437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6"/>
        <v>Feb 20</v>
      </c>
      <c r="H9307" s="27">
        <f t="shared" si="438"/>
        <v>9306</v>
      </c>
      <c r="I9307" s="30" t="str">
        <f>IF(G9307='Check Register'!$E$1,H9307,"")</f>
        <v/>
      </c>
      <c r="J9307" s="16" t="str">
        <f t="shared" si="437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6"/>
        <v>Feb 20</v>
      </c>
      <c r="H9308" s="27">
        <f t="shared" si="438"/>
        <v>9307</v>
      </c>
      <c r="I9308" s="30" t="str">
        <f>IF(G9308='Check Register'!$E$1,H9308,"")</f>
        <v/>
      </c>
      <c r="J9308" s="16" t="str">
        <f t="shared" si="437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6"/>
        <v>Feb 20</v>
      </c>
      <c r="H9309" s="27">
        <f t="shared" si="438"/>
        <v>9308</v>
      </c>
      <c r="I9309" s="30" t="str">
        <f>IF(G9309='Check Register'!$E$1,H9309,"")</f>
        <v/>
      </c>
      <c r="J9309" s="16" t="str">
        <f t="shared" si="437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6"/>
        <v>Feb 20</v>
      </c>
      <c r="H9310" s="27">
        <f t="shared" si="438"/>
        <v>9309</v>
      </c>
      <c r="I9310" s="30" t="str">
        <f>IF(G9310='Check Register'!$E$1,H9310,"")</f>
        <v/>
      </c>
      <c r="J9310" s="16" t="str">
        <f t="shared" si="437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6"/>
        <v>Feb 20</v>
      </c>
      <c r="H9311" s="27">
        <f t="shared" si="438"/>
        <v>9310</v>
      </c>
      <c r="I9311" s="30" t="str">
        <f>IF(G9311='Check Register'!$E$1,H9311,"")</f>
        <v/>
      </c>
      <c r="J9311" s="16" t="str">
        <f t="shared" si="437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6"/>
        <v>Feb 20</v>
      </c>
      <c r="H9312" s="27">
        <f t="shared" si="438"/>
        <v>9311</v>
      </c>
      <c r="I9312" s="30" t="str">
        <f>IF(G9312='Check Register'!$E$1,H9312,"")</f>
        <v/>
      </c>
      <c r="J9312" s="16" t="str">
        <f t="shared" si="437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6"/>
        <v>Feb 20</v>
      </c>
      <c r="H9313" s="27">
        <f t="shared" si="438"/>
        <v>9312</v>
      </c>
      <c r="I9313" s="30" t="str">
        <f>IF(G9313='Check Register'!$E$1,H9313,"")</f>
        <v/>
      </c>
      <c r="J9313" s="16" t="str">
        <f t="shared" si="437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6"/>
        <v>Feb 20</v>
      </c>
      <c r="H9314" s="27">
        <f t="shared" si="438"/>
        <v>9313</v>
      </c>
      <c r="I9314" s="30" t="str">
        <f>IF(G9314='Check Register'!$E$1,H9314,"")</f>
        <v/>
      </c>
      <c r="J9314" s="16" t="str">
        <f t="shared" si="437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6"/>
        <v>Feb 20</v>
      </c>
      <c r="H9315" s="27">
        <f t="shared" si="438"/>
        <v>9314</v>
      </c>
      <c r="I9315" s="30" t="str">
        <f>IF(G9315='Check Register'!$E$1,H9315,"")</f>
        <v/>
      </c>
      <c r="J9315" s="16" t="str">
        <f t="shared" si="437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6"/>
        <v>Feb 20</v>
      </c>
      <c r="H9316" s="27">
        <f t="shared" si="438"/>
        <v>9315</v>
      </c>
      <c r="I9316" s="30" t="str">
        <f>IF(G9316='Check Register'!$E$1,H9316,"")</f>
        <v/>
      </c>
      <c r="J9316" s="16" t="str">
        <f t="shared" si="437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6"/>
        <v>Feb 20</v>
      </c>
      <c r="H9317" s="27">
        <f t="shared" si="438"/>
        <v>9316</v>
      </c>
      <c r="I9317" s="30" t="str">
        <f>IF(G9317='Check Register'!$E$1,H9317,"")</f>
        <v/>
      </c>
      <c r="J9317" s="16" t="str">
        <f t="shared" si="437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6"/>
        <v>Feb 20</v>
      </c>
      <c r="H9318" s="27">
        <f t="shared" si="438"/>
        <v>9317</v>
      </c>
      <c r="I9318" s="30" t="str">
        <f>IF(G9318='Check Register'!$E$1,H9318,"")</f>
        <v/>
      </c>
      <c r="J9318" s="16" t="str">
        <f t="shared" si="437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6"/>
        <v>Feb 20</v>
      </c>
      <c r="H9319" s="27">
        <f t="shared" si="438"/>
        <v>9318</v>
      </c>
      <c r="I9319" s="30" t="str">
        <f>IF(G9319='Check Register'!$E$1,H9319,"")</f>
        <v/>
      </c>
      <c r="J9319" s="16" t="str">
        <f t="shared" si="437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6"/>
        <v>Feb 20</v>
      </c>
      <c r="H9320" s="27">
        <f t="shared" si="438"/>
        <v>9319</v>
      </c>
      <c r="I9320" s="30" t="str">
        <f>IF(G9320='Check Register'!$E$1,H9320,"")</f>
        <v/>
      </c>
      <c r="J9320" s="16" t="str">
        <f t="shared" si="437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6"/>
        <v>Feb 20</v>
      </c>
      <c r="H9321" s="27">
        <f t="shared" si="438"/>
        <v>9320</v>
      </c>
      <c r="I9321" s="30" t="str">
        <f>IF(G9321='Check Register'!$E$1,H9321,"")</f>
        <v/>
      </c>
      <c r="J9321" s="16" t="str">
        <f t="shared" si="437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6"/>
        <v>Feb 20</v>
      </c>
      <c r="H9322" s="27">
        <f t="shared" si="438"/>
        <v>9321</v>
      </c>
      <c r="I9322" s="30" t="str">
        <f>IF(G9322='Check Register'!$E$1,H9322,"")</f>
        <v/>
      </c>
      <c r="J9322" s="16" t="str">
        <f t="shared" si="437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6"/>
        <v>Feb 20</v>
      </c>
      <c r="H9323" s="27">
        <f t="shared" si="438"/>
        <v>9322</v>
      </c>
      <c r="I9323" s="30" t="str">
        <f>IF(G9323='Check Register'!$E$1,H9323,"")</f>
        <v/>
      </c>
      <c r="J9323" s="16" t="str">
        <f t="shared" si="437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6"/>
        <v>Feb 20</v>
      </c>
      <c r="H9324" s="27">
        <f t="shared" si="438"/>
        <v>9323</v>
      </c>
      <c r="I9324" s="30" t="str">
        <f>IF(G9324='Check Register'!$E$1,H9324,"")</f>
        <v/>
      </c>
      <c r="J9324" s="16" t="str">
        <f t="shared" si="437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6"/>
        <v>Feb 20</v>
      </c>
      <c r="H9325" s="27">
        <f t="shared" si="438"/>
        <v>9324</v>
      </c>
      <c r="I9325" s="30" t="str">
        <f>IF(G9325='Check Register'!$E$1,H9325,"")</f>
        <v/>
      </c>
      <c r="J9325" s="16" t="str">
        <f t="shared" si="437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6"/>
        <v>Feb 20</v>
      </c>
      <c r="H9326" s="27">
        <f t="shared" si="438"/>
        <v>9325</v>
      </c>
      <c r="I9326" s="30" t="str">
        <f>IF(G9326='Check Register'!$E$1,H9326,"")</f>
        <v/>
      </c>
      <c r="J9326" s="16" t="str">
        <f t="shared" si="437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6"/>
        <v>Feb 20</v>
      </c>
      <c r="H9327" s="27">
        <f t="shared" si="438"/>
        <v>9326</v>
      </c>
      <c r="I9327" s="30" t="str">
        <f>IF(G9327='Check Register'!$E$1,H9327,"")</f>
        <v/>
      </c>
      <c r="J9327" s="16" t="str">
        <f t="shared" si="437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6"/>
        <v>Feb 20</v>
      </c>
      <c r="H9328" s="27">
        <f t="shared" si="438"/>
        <v>9327</v>
      </c>
      <c r="I9328" s="30" t="str">
        <f>IF(G9328='Check Register'!$E$1,H9328,"")</f>
        <v/>
      </c>
      <c r="J9328" s="16" t="str">
        <f t="shared" si="437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6"/>
        <v>Feb 20</v>
      </c>
      <c r="H9329" s="27">
        <f t="shared" si="438"/>
        <v>9328</v>
      </c>
      <c r="I9329" s="30" t="str">
        <f>IF(G9329='Check Register'!$E$1,H9329,"")</f>
        <v/>
      </c>
      <c r="J9329" s="16" t="str">
        <f t="shared" si="437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6"/>
        <v>Feb 20</v>
      </c>
      <c r="H9330" s="27">
        <f t="shared" si="438"/>
        <v>9329</v>
      </c>
      <c r="I9330" s="30" t="str">
        <f>IF(G9330='Check Register'!$E$1,H9330,"")</f>
        <v/>
      </c>
      <c r="J9330" s="16" t="str">
        <f t="shared" si="437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6"/>
        <v>Feb 20</v>
      </c>
      <c r="H9331" s="27">
        <f t="shared" si="438"/>
        <v>9330</v>
      </c>
      <c r="I9331" s="30" t="str">
        <f>IF(G9331='Check Register'!$E$1,H9331,"")</f>
        <v/>
      </c>
      <c r="J9331" s="16" t="str">
        <f t="shared" si="437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6"/>
        <v>Feb 20</v>
      </c>
      <c r="H9332" s="27">
        <f t="shared" si="438"/>
        <v>9331</v>
      </c>
      <c r="I9332" s="30" t="str">
        <f>IF(G9332='Check Register'!$E$1,H9332,"")</f>
        <v/>
      </c>
      <c r="J9332" s="16" t="str">
        <f t="shared" si="437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6"/>
        <v>Feb 20</v>
      </c>
      <c r="H9333" s="27">
        <f t="shared" si="438"/>
        <v>9332</v>
      </c>
      <c r="I9333" s="30" t="str">
        <f>IF(G9333='Check Register'!$E$1,H9333,"")</f>
        <v/>
      </c>
      <c r="J9333" s="16" t="str">
        <f t="shared" si="437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6"/>
        <v>Feb 20</v>
      </c>
      <c r="H9334" s="27">
        <f t="shared" si="438"/>
        <v>9333</v>
      </c>
      <c r="I9334" s="30" t="str">
        <f>IF(G9334='Check Register'!$E$1,H9334,"")</f>
        <v/>
      </c>
      <c r="J9334" s="16" t="str">
        <f t="shared" si="437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6"/>
        <v>Feb 20</v>
      </c>
      <c r="H9335" s="27">
        <f t="shared" si="438"/>
        <v>9334</v>
      </c>
      <c r="I9335" s="30" t="str">
        <f>IF(G9335='Check Register'!$E$1,H9335,"")</f>
        <v/>
      </c>
      <c r="J9335" s="16" t="str">
        <f t="shared" si="437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6"/>
        <v>Feb 20</v>
      </c>
      <c r="H9336" s="27">
        <f t="shared" si="438"/>
        <v>9335</v>
      </c>
      <c r="I9336" s="30" t="str">
        <f>IF(G9336='Check Register'!$E$1,H9336,"")</f>
        <v/>
      </c>
      <c r="J9336" s="16" t="str">
        <f t="shared" si="437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6"/>
        <v>Feb 20</v>
      </c>
      <c r="H9337" s="27">
        <f t="shared" si="438"/>
        <v>9336</v>
      </c>
      <c r="I9337" s="30" t="str">
        <f>IF(G9337='Check Register'!$E$1,H9337,"")</f>
        <v/>
      </c>
      <c r="J9337" s="16" t="str">
        <f t="shared" si="437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6"/>
        <v>Feb 20</v>
      </c>
      <c r="H9338" s="27">
        <f t="shared" si="438"/>
        <v>9337</v>
      </c>
      <c r="I9338" s="30" t="str">
        <f>IF(G9338='Check Register'!$E$1,H9338,"")</f>
        <v/>
      </c>
      <c r="J9338" s="16" t="str">
        <f t="shared" si="437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6"/>
        <v>Feb 20</v>
      </c>
      <c r="H9339" s="27">
        <f t="shared" si="438"/>
        <v>9338</v>
      </c>
      <c r="I9339" s="30" t="str">
        <f>IF(G9339='Check Register'!$E$1,H9339,"")</f>
        <v/>
      </c>
      <c r="J9339" s="16" t="str">
        <f t="shared" si="437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6"/>
        <v>Feb 20</v>
      </c>
      <c r="H9340" s="27">
        <f t="shared" si="438"/>
        <v>9339</v>
      </c>
      <c r="I9340" s="30" t="str">
        <f>IF(G9340='Check Register'!$E$1,H9340,"")</f>
        <v/>
      </c>
      <c r="J9340" s="16" t="str">
        <f t="shared" si="437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6"/>
        <v>Feb 20</v>
      </c>
      <c r="H9341" s="27">
        <f t="shared" si="438"/>
        <v>9340</v>
      </c>
      <c r="I9341" s="30" t="str">
        <f>IF(G9341='Check Register'!$E$1,H9341,"")</f>
        <v/>
      </c>
      <c r="J9341" s="16" t="str">
        <f t="shared" si="437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6"/>
        <v>Feb 20</v>
      </c>
      <c r="H9342" s="27">
        <f t="shared" si="438"/>
        <v>9341</v>
      </c>
      <c r="I9342" s="30" t="str">
        <f>IF(G9342='Check Register'!$E$1,H9342,"")</f>
        <v/>
      </c>
      <c r="J9342" s="16" t="str">
        <f t="shared" si="437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6"/>
        <v>Feb 20</v>
      </c>
      <c r="H9343" s="27">
        <f t="shared" si="438"/>
        <v>9342</v>
      </c>
      <c r="I9343" s="30" t="str">
        <f>IF(G9343='Check Register'!$E$1,H9343,"")</f>
        <v/>
      </c>
      <c r="J9343" s="16" t="str">
        <f t="shared" si="437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6"/>
        <v>Feb 20</v>
      </c>
      <c r="H9344" s="27">
        <f t="shared" si="438"/>
        <v>9343</v>
      </c>
      <c r="I9344" s="30" t="str">
        <f>IF(G9344='Check Register'!$E$1,H9344,"")</f>
        <v/>
      </c>
      <c r="J9344" s="16" t="str">
        <f t="shared" si="437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6"/>
        <v>Feb 20</v>
      </c>
      <c r="H9345" s="27">
        <f t="shared" si="438"/>
        <v>9344</v>
      </c>
      <c r="I9345" s="30" t="str">
        <f>IF(G9345='Check Register'!$E$1,H9345,"")</f>
        <v/>
      </c>
      <c r="J9345" s="16" t="str">
        <f t="shared" si="437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9">VLOOKUP(C9346,W:Y,3,TRUE)</f>
        <v>Feb 20</v>
      </c>
      <c r="H9346" s="27">
        <f t="shared" si="438"/>
        <v>9345</v>
      </c>
      <c r="I9346" s="30" t="str">
        <f>IF(G9346='Check Register'!$E$1,H9346,"")</f>
        <v/>
      </c>
      <c r="J9346" s="16" t="str">
        <f t="shared" ref="J9346:J9409" si="440">IFERROR(SMALL($I$2:$I$100000,H9346),"")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9"/>
        <v>Feb 20</v>
      </c>
      <c r="H9347" s="27">
        <f t="shared" si="438"/>
        <v>9346</v>
      </c>
      <c r="I9347" s="30" t="str">
        <f>IF(G9347='Check Register'!$E$1,H9347,"")</f>
        <v/>
      </c>
      <c r="J9347" s="16" t="str">
        <f t="shared" si="440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9"/>
        <v>Feb 20</v>
      </c>
      <c r="H9348" s="27">
        <f t="shared" si="438"/>
        <v>9347</v>
      </c>
      <c r="I9348" s="30" t="str">
        <f>IF(G9348='Check Register'!$E$1,H9348,"")</f>
        <v/>
      </c>
      <c r="J9348" s="16" t="str">
        <f t="shared" si="440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9"/>
        <v>Feb 20</v>
      </c>
      <c r="H9349" s="27">
        <f t="shared" ref="H9349" si="441">1+H9348</f>
        <v>9348</v>
      </c>
      <c r="I9349" s="30" t="str">
        <f>IF(G9349='Check Register'!$E$1,H9349,"")</f>
        <v/>
      </c>
      <c r="J9349" s="16" t="str">
        <f t="shared" si="440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9"/>
        <v>Feb 20</v>
      </c>
      <c r="H9350" s="27">
        <f t="shared" si="438"/>
        <v>9349</v>
      </c>
      <c r="I9350" s="30" t="str">
        <f>IF(G9350='Check Register'!$E$1,H9350,"")</f>
        <v/>
      </c>
      <c r="J9350" s="16" t="str">
        <f t="shared" si="440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9"/>
        <v>Feb 20</v>
      </c>
      <c r="H9351" s="27">
        <f t="shared" si="438"/>
        <v>9350</v>
      </c>
      <c r="I9351" s="30" t="str">
        <f>IF(G9351='Check Register'!$E$1,H9351,"")</f>
        <v/>
      </c>
      <c r="J9351" s="16" t="str">
        <f t="shared" si="440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9"/>
        <v>Feb 20</v>
      </c>
      <c r="H9352" s="27">
        <f t="shared" ref="H9352:H9415" si="442">1+H9351</f>
        <v>9351</v>
      </c>
      <c r="I9352" s="30" t="str">
        <f>IF(G9352='Check Register'!$E$1,H9352,"")</f>
        <v/>
      </c>
      <c r="J9352" s="16" t="str">
        <f t="shared" si="440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9"/>
        <v>Feb 20</v>
      </c>
      <c r="H9353" s="27">
        <f t="shared" si="442"/>
        <v>9352</v>
      </c>
      <c r="I9353" s="30" t="str">
        <f>IF(G9353='Check Register'!$E$1,H9353,"")</f>
        <v/>
      </c>
      <c r="J9353" s="16" t="str">
        <f t="shared" si="440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9"/>
        <v>Feb 20</v>
      </c>
      <c r="H9354" s="27">
        <f t="shared" si="442"/>
        <v>9353</v>
      </c>
      <c r="I9354" s="30" t="str">
        <f>IF(G9354='Check Register'!$E$1,H9354,"")</f>
        <v/>
      </c>
      <c r="J9354" s="16" t="str">
        <f t="shared" si="440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9"/>
        <v>Feb 20</v>
      </c>
      <c r="H9355" s="27">
        <f t="shared" si="442"/>
        <v>9354</v>
      </c>
      <c r="I9355" s="30" t="str">
        <f>IF(G9355='Check Register'!$E$1,H9355,"")</f>
        <v/>
      </c>
      <c r="J9355" s="16" t="str">
        <f t="shared" si="440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9"/>
        <v>Feb 20</v>
      </c>
      <c r="H9356" s="27">
        <f t="shared" si="442"/>
        <v>9355</v>
      </c>
      <c r="I9356" s="30" t="str">
        <f>IF(G9356='Check Register'!$E$1,H9356,"")</f>
        <v/>
      </c>
      <c r="J9356" s="16" t="str">
        <f t="shared" si="440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9"/>
        <v>Feb 20</v>
      </c>
      <c r="H9357" s="27">
        <f t="shared" si="442"/>
        <v>9356</v>
      </c>
      <c r="I9357" s="30" t="str">
        <f>IF(G9357='Check Register'!$E$1,H9357,"")</f>
        <v/>
      </c>
      <c r="J9357" s="16" t="str">
        <f t="shared" si="440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9"/>
        <v>Feb 20</v>
      </c>
      <c r="H9358" s="27">
        <f t="shared" si="442"/>
        <v>9357</v>
      </c>
      <c r="I9358" s="30" t="str">
        <f>IF(G9358='Check Register'!$E$1,H9358,"")</f>
        <v/>
      </c>
      <c r="J9358" s="16" t="str">
        <f t="shared" si="440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9"/>
        <v>Feb 20</v>
      </c>
      <c r="H9359" s="27">
        <f t="shared" si="442"/>
        <v>9358</v>
      </c>
      <c r="I9359" s="30" t="str">
        <f>IF(G9359='Check Register'!$E$1,H9359,"")</f>
        <v/>
      </c>
      <c r="J9359" s="16" t="str">
        <f t="shared" si="440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9"/>
        <v>Feb 20</v>
      </c>
      <c r="H9360" s="27">
        <f t="shared" si="442"/>
        <v>9359</v>
      </c>
      <c r="I9360" s="30" t="str">
        <f>IF(G9360='Check Register'!$E$1,H9360,"")</f>
        <v/>
      </c>
      <c r="J9360" s="16" t="str">
        <f t="shared" si="440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9"/>
        <v>Feb 20</v>
      </c>
      <c r="H9361" s="27">
        <f t="shared" si="442"/>
        <v>9360</v>
      </c>
      <c r="I9361" s="30" t="str">
        <f>IF(G9361='Check Register'!$E$1,H9361,"")</f>
        <v/>
      </c>
      <c r="J9361" s="16" t="str">
        <f t="shared" si="440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9"/>
        <v>Feb 20</v>
      </c>
      <c r="H9362" s="27">
        <f t="shared" si="442"/>
        <v>9361</v>
      </c>
      <c r="I9362" s="30" t="str">
        <f>IF(G9362='Check Register'!$E$1,H9362,"")</f>
        <v/>
      </c>
      <c r="J9362" s="16" t="str">
        <f t="shared" si="440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9"/>
        <v>Feb 20</v>
      </c>
      <c r="H9363" s="27">
        <f t="shared" si="442"/>
        <v>9362</v>
      </c>
      <c r="I9363" s="30" t="str">
        <f>IF(G9363='Check Register'!$E$1,H9363,"")</f>
        <v/>
      </c>
      <c r="J9363" s="16" t="str">
        <f t="shared" si="440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9"/>
        <v>Feb 20</v>
      </c>
      <c r="H9364" s="27">
        <f t="shared" si="442"/>
        <v>9363</v>
      </c>
      <c r="I9364" s="30" t="str">
        <f>IF(G9364='Check Register'!$E$1,H9364,"")</f>
        <v/>
      </c>
      <c r="J9364" s="16" t="str">
        <f t="shared" si="440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9"/>
        <v>Feb 20</v>
      </c>
      <c r="H9365" s="27">
        <f t="shared" si="442"/>
        <v>9364</v>
      </c>
      <c r="I9365" s="30" t="str">
        <f>IF(G9365='Check Register'!$E$1,H9365,"")</f>
        <v/>
      </c>
      <c r="J9365" s="16" t="str">
        <f t="shared" si="440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9"/>
        <v>Feb 20</v>
      </c>
      <c r="H9366" s="27">
        <f t="shared" si="442"/>
        <v>9365</v>
      </c>
      <c r="I9366" s="30" t="str">
        <f>IF(G9366='Check Register'!$E$1,H9366,"")</f>
        <v/>
      </c>
      <c r="J9366" s="16" t="str">
        <f t="shared" si="440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9"/>
        <v>Feb 20</v>
      </c>
      <c r="H9367" s="27">
        <f t="shared" si="442"/>
        <v>9366</v>
      </c>
      <c r="I9367" s="30" t="str">
        <f>IF(G9367='Check Register'!$E$1,H9367,"")</f>
        <v/>
      </c>
      <c r="J9367" s="16" t="str">
        <f t="shared" si="440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9"/>
        <v>Feb 20</v>
      </c>
      <c r="H9368" s="27">
        <f t="shared" si="442"/>
        <v>9367</v>
      </c>
      <c r="I9368" s="30" t="str">
        <f>IF(G9368='Check Register'!$E$1,H9368,"")</f>
        <v/>
      </c>
      <c r="J9368" s="16" t="str">
        <f t="shared" si="440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9"/>
        <v>Feb 20</v>
      </c>
      <c r="H9369" s="27">
        <f t="shared" si="442"/>
        <v>9368</v>
      </c>
      <c r="I9369" s="30" t="str">
        <f>IF(G9369='Check Register'!$E$1,H9369,"")</f>
        <v/>
      </c>
      <c r="J9369" s="16" t="str">
        <f t="shared" si="440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9"/>
        <v>Feb 20</v>
      </c>
      <c r="H9370" s="27">
        <f t="shared" si="442"/>
        <v>9369</v>
      </c>
      <c r="I9370" s="30" t="str">
        <f>IF(G9370='Check Register'!$E$1,H9370,"")</f>
        <v/>
      </c>
      <c r="J9370" s="16" t="str">
        <f t="shared" si="440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9"/>
        <v>Feb 20</v>
      </c>
      <c r="H9371" s="27">
        <f t="shared" si="442"/>
        <v>9370</v>
      </c>
      <c r="I9371" s="30" t="str">
        <f>IF(G9371='Check Register'!$E$1,H9371,"")</f>
        <v/>
      </c>
      <c r="J9371" s="16" t="str">
        <f t="shared" si="440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9"/>
        <v>Feb 20</v>
      </c>
      <c r="H9372" s="27">
        <f t="shared" si="442"/>
        <v>9371</v>
      </c>
      <c r="I9372" s="30" t="str">
        <f>IF(G9372='Check Register'!$E$1,H9372,"")</f>
        <v/>
      </c>
      <c r="J9372" s="16" t="str">
        <f t="shared" si="440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9"/>
        <v>Feb 20</v>
      </c>
      <c r="H9373" s="27">
        <f t="shared" si="442"/>
        <v>9372</v>
      </c>
      <c r="I9373" s="30" t="str">
        <f>IF(G9373='Check Register'!$E$1,H9373,"")</f>
        <v/>
      </c>
      <c r="J9373" s="16" t="str">
        <f t="shared" si="440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9"/>
        <v>Feb 20</v>
      </c>
      <c r="H9374" s="27">
        <f t="shared" si="442"/>
        <v>9373</v>
      </c>
      <c r="I9374" s="30" t="str">
        <f>IF(G9374='Check Register'!$E$1,H9374,"")</f>
        <v/>
      </c>
      <c r="J9374" s="16" t="str">
        <f t="shared" si="440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9"/>
        <v>Feb 20</v>
      </c>
      <c r="H9375" s="27">
        <f t="shared" si="442"/>
        <v>9374</v>
      </c>
      <c r="I9375" s="30" t="str">
        <f>IF(G9375='Check Register'!$E$1,H9375,"")</f>
        <v/>
      </c>
      <c r="J9375" s="16" t="str">
        <f t="shared" si="440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9"/>
        <v>Feb 20</v>
      </c>
      <c r="H9376" s="27">
        <f t="shared" si="442"/>
        <v>9375</v>
      </c>
      <c r="I9376" s="30" t="str">
        <f>IF(G9376='Check Register'!$E$1,H9376,"")</f>
        <v/>
      </c>
      <c r="J9376" s="16" t="str">
        <f t="shared" si="440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9"/>
        <v>Feb 20</v>
      </c>
      <c r="H9377" s="27">
        <f t="shared" si="442"/>
        <v>9376</v>
      </c>
      <c r="I9377" s="30" t="str">
        <f>IF(G9377='Check Register'!$E$1,H9377,"")</f>
        <v/>
      </c>
      <c r="J9377" s="16" t="str">
        <f t="shared" si="440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9"/>
        <v>Feb 20</v>
      </c>
      <c r="H9378" s="27">
        <f t="shared" si="442"/>
        <v>9377</v>
      </c>
      <c r="I9378" s="30" t="str">
        <f>IF(G9378='Check Register'!$E$1,H9378,"")</f>
        <v/>
      </c>
      <c r="J9378" s="16" t="str">
        <f t="shared" si="440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9"/>
        <v>Feb 20</v>
      </c>
      <c r="H9379" s="27">
        <f t="shared" si="442"/>
        <v>9378</v>
      </c>
      <c r="I9379" s="30" t="str">
        <f>IF(G9379='Check Register'!$E$1,H9379,"")</f>
        <v/>
      </c>
      <c r="J9379" s="16" t="str">
        <f t="shared" si="440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9"/>
        <v>Feb 20</v>
      </c>
      <c r="H9380" s="27">
        <f t="shared" si="442"/>
        <v>9379</v>
      </c>
      <c r="I9380" s="30" t="str">
        <f>IF(G9380='Check Register'!$E$1,H9380,"")</f>
        <v/>
      </c>
      <c r="J9380" s="16" t="str">
        <f t="shared" si="440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9"/>
        <v>Feb 20</v>
      </c>
      <c r="H9381" s="27">
        <f t="shared" si="442"/>
        <v>9380</v>
      </c>
      <c r="I9381" s="30" t="str">
        <f>IF(G9381='Check Register'!$E$1,H9381,"")</f>
        <v/>
      </c>
      <c r="J9381" s="16" t="str">
        <f t="shared" si="440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9"/>
        <v>Feb 20</v>
      </c>
      <c r="H9382" s="27">
        <f t="shared" si="442"/>
        <v>9381</v>
      </c>
      <c r="I9382" s="30" t="str">
        <f>IF(G9382='Check Register'!$E$1,H9382,"")</f>
        <v/>
      </c>
      <c r="J9382" s="16" t="str">
        <f t="shared" si="440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9"/>
        <v>Feb 20</v>
      </c>
      <c r="H9383" s="27">
        <f t="shared" si="442"/>
        <v>9382</v>
      </c>
      <c r="I9383" s="30" t="str">
        <f>IF(G9383='Check Register'!$E$1,H9383,"")</f>
        <v/>
      </c>
      <c r="J9383" s="16" t="str">
        <f t="shared" si="440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9"/>
        <v>Feb 20</v>
      </c>
      <c r="H9384" s="27">
        <f t="shared" si="442"/>
        <v>9383</v>
      </c>
      <c r="I9384" s="30" t="str">
        <f>IF(G9384='Check Register'!$E$1,H9384,"")</f>
        <v/>
      </c>
      <c r="J9384" s="16" t="str">
        <f t="shared" si="440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9"/>
        <v>Feb 20</v>
      </c>
      <c r="H9385" s="27">
        <f t="shared" si="442"/>
        <v>9384</v>
      </c>
      <c r="I9385" s="30" t="str">
        <f>IF(G9385='Check Register'!$E$1,H9385,"")</f>
        <v/>
      </c>
      <c r="J9385" s="16" t="str">
        <f t="shared" si="440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9"/>
        <v>Feb 20</v>
      </c>
      <c r="H9386" s="27">
        <f t="shared" si="442"/>
        <v>9385</v>
      </c>
      <c r="I9386" s="30" t="str">
        <f>IF(G9386='Check Register'!$E$1,H9386,"")</f>
        <v/>
      </c>
      <c r="J9386" s="16" t="str">
        <f t="shared" si="440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9"/>
        <v>Feb 20</v>
      </c>
      <c r="H9387" s="27">
        <f t="shared" si="442"/>
        <v>9386</v>
      </c>
      <c r="I9387" s="30" t="str">
        <f>IF(G9387='Check Register'!$E$1,H9387,"")</f>
        <v/>
      </c>
      <c r="J9387" s="16" t="str">
        <f t="shared" si="440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9"/>
        <v>Feb 20</v>
      </c>
      <c r="H9388" s="27">
        <f t="shared" si="442"/>
        <v>9387</v>
      </c>
      <c r="I9388" s="30" t="str">
        <f>IF(G9388='Check Register'!$E$1,H9388,"")</f>
        <v/>
      </c>
      <c r="J9388" s="16" t="str">
        <f t="shared" si="440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9"/>
        <v>Feb 20</v>
      </c>
      <c r="H9389" s="27">
        <f t="shared" si="442"/>
        <v>9388</v>
      </c>
      <c r="I9389" s="30" t="str">
        <f>IF(G9389='Check Register'!$E$1,H9389,"")</f>
        <v/>
      </c>
      <c r="J9389" s="16" t="str">
        <f t="shared" si="440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9"/>
        <v>Feb 20</v>
      </c>
      <c r="H9390" s="27">
        <f t="shared" si="442"/>
        <v>9389</v>
      </c>
      <c r="I9390" s="30" t="str">
        <f>IF(G9390='Check Register'!$E$1,H9390,"")</f>
        <v/>
      </c>
      <c r="J9390" s="16" t="str">
        <f t="shared" si="440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9"/>
        <v>Feb 20</v>
      </c>
      <c r="H9391" s="27">
        <f t="shared" si="442"/>
        <v>9390</v>
      </c>
      <c r="I9391" s="30" t="str">
        <f>IF(G9391='Check Register'!$E$1,H9391,"")</f>
        <v/>
      </c>
      <c r="J9391" s="16" t="str">
        <f t="shared" si="440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9"/>
        <v>Feb 20</v>
      </c>
      <c r="H9392" s="27">
        <f t="shared" si="442"/>
        <v>9391</v>
      </c>
      <c r="I9392" s="30" t="str">
        <f>IF(G9392='Check Register'!$E$1,H9392,"")</f>
        <v/>
      </c>
      <c r="J9392" s="16" t="str">
        <f t="shared" si="440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9"/>
        <v>Feb 20</v>
      </c>
      <c r="H9393" s="27">
        <f t="shared" si="442"/>
        <v>9392</v>
      </c>
      <c r="I9393" s="30" t="str">
        <f>IF(G9393='Check Register'!$E$1,H9393,"")</f>
        <v/>
      </c>
      <c r="J9393" s="16" t="str">
        <f t="shared" si="440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9"/>
        <v>Feb 20</v>
      </c>
      <c r="H9394" s="27">
        <f t="shared" si="442"/>
        <v>9393</v>
      </c>
      <c r="I9394" s="30" t="str">
        <f>IF(G9394='Check Register'!$E$1,H9394,"")</f>
        <v/>
      </c>
      <c r="J9394" s="16" t="str">
        <f t="shared" si="440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9"/>
        <v>Feb 20</v>
      </c>
      <c r="H9395" s="27">
        <f t="shared" si="442"/>
        <v>9394</v>
      </c>
      <c r="I9395" s="30" t="str">
        <f>IF(G9395='Check Register'!$E$1,H9395,"")</f>
        <v/>
      </c>
      <c r="J9395" s="16" t="str">
        <f t="shared" si="440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9"/>
        <v>Feb 20</v>
      </c>
      <c r="H9396" s="27">
        <f t="shared" si="442"/>
        <v>9395</v>
      </c>
      <c r="I9396" s="30" t="str">
        <f>IF(G9396='Check Register'!$E$1,H9396,"")</f>
        <v/>
      </c>
      <c r="J9396" s="16" t="str">
        <f t="shared" si="440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9"/>
        <v>Feb 20</v>
      </c>
      <c r="H9397" s="27">
        <f t="shared" si="442"/>
        <v>9396</v>
      </c>
      <c r="I9397" s="30" t="str">
        <f>IF(G9397='Check Register'!$E$1,H9397,"")</f>
        <v/>
      </c>
      <c r="J9397" s="16" t="str">
        <f t="shared" si="440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9"/>
        <v>Feb 20</v>
      </c>
      <c r="H9398" s="27">
        <f t="shared" si="442"/>
        <v>9397</v>
      </c>
      <c r="I9398" s="30" t="str">
        <f>IF(G9398='Check Register'!$E$1,H9398,"")</f>
        <v/>
      </c>
      <c r="J9398" s="16" t="str">
        <f t="shared" si="440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9"/>
        <v>Feb 20</v>
      </c>
      <c r="H9399" s="27">
        <f t="shared" si="442"/>
        <v>9398</v>
      </c>
      <c r="I9399" s="30" t="str">
        <f>IF(G9399='Check Register'!$E$1,H9399,"")</f>
        <v/>
      </c>
      <c r="J9399" s="16" t="str">
        <f t="shared" si="440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9"/>
        <v>Feb 20</v>
      </c>
      <c r="H9400" s="27">
        <f t="shared" si="442"/>
        <v>9399</v>
      </c>
      <c r="I9400" s="30" t="str">
        <f>IF(G9400='Check Register'!$E$1,H9400,"")</f>
        <v/>
      </c>
      <c r="J9400" s="16" t="str">
        <f t="shared" si="440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9"/>
        <v>Feb 20</v>
      </c>
      <c r="H9401" s="27">
        <f t="shared" si="442"/>
        <v>9400</v>
      </c>
      <c r="I9401" s="30" t="str">
        <f>IF(G9401='Check Register'!$E$1,H9401,"")</f>
        <v/>
      </c>
      <c r="J9401" s="16" t="str">
        <f t="shared" si="440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9"/>
        <v>Feb 20</v>
      </c>
      <c r="H9402" s="27">
        <f t="shared" si="442"/>
        <v>9401</v>
      </c>
      <c r="I9402" s="30" t="str">
        <f>IF(G9402='Check Register'!$E$1,H9402,"")</f>
        <v/>
      </c>
      <c r="J9402" s="16" t="str">
        <f t="shared" si="440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9"/>
        <v>Feb 20</v>
      </c>
      <c r="H9403" s="27">
        <f t="shared" si="442"/>
        <v>9402</v>
      </c>
      <c r="I9403" s="30" t="str">
        <f>IF(G9403='Check Register'!$E$1,H9403,"")</f>
        <v/>
      </c>
      <c r="J9403" s="16" t="str">
        <f t="shared" si="440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9"/>
        <v>Feb 20</v>
      </c>
      <c r="H9404" s="27">
        <f t="shared" si="442"/>
        <v>9403</v>
      </c>
      <c r="I9404" s="30" t="str">
        <f>IF(G9404='Check Register'!$E$1,H9404,"")</f>
        <v/>
      </c>
      <c r="J9404" s="16" t="str">
        <f t="shared" si="440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9"/>
        <v>Feb 20</v>
      </c>
      <c r="H9405" s="27">
        <f t="shared" si="442"/>
        <v>9404</v>
      </c>
      <c r="I9405" s="30" t="str">
        <f>IF(G9405='Check Register'!$E$1,H9405,"")</f>
        <v/>
      </c>
      <c r="J9405" s="16" t="str">
        <f t="shared" si="440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9"/>
        <v>Feb 20</v>
      </c>
      <c r="H9406" s="27">
        <f t="shared" si="442"/>
        <v>9405</v>
      </c>
      <c r="I9406" s="30" t="str">
        <f>IF(G9406='Check Register'!$E$1,H9406,"")</f>
        <v/>
      </c>
      <c r="J9406" s="16" t="str">
        <f t="shared" si="440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9"/>
        <v>Feb 20</v>
      </c>
      <c r="H9407" s="27">
        <f t="shared" si="442"/>
        <v>9406</v>
      </c>
      <c r="I9407" s="30" t="str">
        <f>IF(G9407='Check Register'!$E$1,H9407,"")</f>
        <v/>
      </c>
      <c r="J9407" s="16" t="str">
        <f t="shared" si="440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9"/>
        <v>Feb 20</v>
      </c>
      <c r="H9408" s="27">
        <f t="shared" si="442"/>
        <v>9407</v>
      </c>
      <c r="I9408" s="30" t="str">
        <f>IF(G9408='Check Register'!$E$1,H9408,"")</f>
        <v/>
      </c>
      <c r="J9408" s="16" t="str">
        <f t="shared" si="440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9"/>
        <v>Feb 20</v>
      </c>
      <c r="H9409" s="27">
        <f t="shared" si="442"/>
        <v>9408</v>
      </c>
      <c r="I9409" s="30" t="str">
        <f>IF(G9409='Check Register'!$E$1,H9409,"")</f>
        <v/>
      </c>
      <c r="J9409" s="16" t="str">
        <f t="shared" si="440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3">VLOOKUP(C9410,W:Y,3,TRUE)</f>
        <v>Feb 20</v>
      </c>
      <c r="H9410" s="27">
        <f t="shared" si="442"/>
        <v>9409</v>
      </c>
      <c r="I9410" s="30" t="str">
        <f>IF(G9410='Check Register'!$E$1,H9410,"")</f>
        <v/>
      </c>
      <c r="J9410" s="16" t="str">
        <f t="shared" ref="J9410:J9473" si="444">IFERROR(SMALL($I$2:$I$100000,H9410),"")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3"/>
        <v>Feb 20</v>
      </c>
      <c r="H9411" s="27">
        <f t="shared" si="442"/>
        <v>9410</v>
      </c>
      <c r="I9411" s="30" t="str">
        <f>IF(G9411='Check Register'!$E$1,H9411,"")</f>
        <v/>
      </c>
      <c r="J9411" s="16" t="str">
        <f t="shared" si="444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3"/>
        <v>Feb 20</v>
      </c>
      <c r="H9412" s="27">
        <f t="shared" si="442"/>
        <v>9411</v>
      </c>
      <c r="I9412" s="30" t="str">
        <f>IF(G9412='Check Register'!$E$1,H9412,"")</f>
        <v/>
      </c>
      <c r="J9412" s="16" t="str">
        <f t="shared" si="444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3"/>
        <v>Feb 20</v>
      </c>
      <c r="H9413" s="27">
        <f t="shared" si="442"/>
        <v>9412</v>
      </c>
      <c r="I9413" s="30" t="str">
        <f>IF(G9413='Check Register'!$E$1,H9413,"")</f>
        <v/>
      </c>
      <c r="J9413" s="16" t="str">
        <f t="shared" si="444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3"/>
        <v>Feb 20</v>
      </c>
      <c r="H9414" s="27">
        <f t="shared" si="442"/>
        <v>9413</v>
      </c>
      <c r="I9414" s="30" t="str">
        <f>IF(G9414='Check Register'!$E$1,H9414,"")</f>
        <v/>
      </c>
      <c r="J9414" s="16" t="str">
        <f t="shared" si="444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3"/>
        <v>Feb 20</v>
      </c>
      <c r="H9415" s="27">
        <f t="shared" si="442"/>
        <v>9414</v>
      </c>
      <c r="I9415" s="30" t="str">
        <f>IF(G9415='Check Register'!$E$1,H9415,"")</f>
        <v/>
      </c>
      <c r="J9415" s="16" t="str">
        <f t="shared" si="444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3"/>
        <v>Feb 20</v>
      </c>
      <c r="H9416" s="27">
        <f t="shared" ref="H9416:H9479" si="445">1+H9415</f>
        <v>9415</v>
      </c>
      <c r="I9416" s="30" t="str">
        <f>IF(G9416='Check Register'!$E$1,H9416,"")</f>
        <v/>
      </c>
      <c r="J9416" s="16" t="str">
        <f t="shared" si="444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3"/>
        <v>Feb 20</v>
      </c>
      <c r="H9417" s="27">
        <f t="shared" si="445"/>
        <v>9416</v>
      </c>
      <c r="I9417" s="30" t="str">
        <f>IF(G9417='Check Register'!$E$1,H9417,"")</f>
        <v/>
      </c>
      <c r="J9417" s="16" t="str">
        <f t="shared" si="444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3"/>
        <v>Feb 20</v>
      </c>
      <c r="H9418" s="27">
        <f t="shared" si="445"/>
        <v>9417</v>
      </c>
      <c r="I9418" s="30" t="str">
        <f>IF(G9418='Check Register'!$E$1,H9418,"")</f>
        <v/>
      </c>
      <c r="J9418" s="16" t="str">
        <f t="shared" si="444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3"/>
        <v>Feb 20</v>
      </c>
      <c r="H9419" s="27">
        <f t="shared" si="445"/>
        <v>9418</v>
      </c>
      <c r="I9419" s="30" t="str">
        <f>IF(G9419='Check Register'!$E$1,H9419,"")</f>
        <v/>
      </c>
      <c r="J9419" s="16" t="str">
        <f t="shared" si="444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3"/>
        <v>Feb 20</v>
      </c>
      <c r="H9420" s="27">
        <f t="shared" si="445"/>
        <v>9419</v>
      </c>
      <c r="I9420" s="30" t="str">
        <f>IF(G9420='Check Register'!$E$1,H9420,"")</f>
        <v/>
      </c>
      <c r="J9420" s="16" t="str">
        <f t="shared" si="444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3"/>
        <v>Feb 20</v>
      </c>
      <c r="H9421" s="27">
        <f t="shared" si="445"/>
        <v>9420</v>
      </c>
      <c r="I9421" s="30" t="str">
        <f>IF(G9421='Check Register'!$E$1,H9421,"")</f>
        <v/>
      </c>
      <c r="J9421" s="16" t="str">
        <f t="shared" si="444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3"/>
        <v>Feb 20</v>
      </c>
      <c r="H9422" s="27">
        <f t="shared" si="445"/>
        <v>9421</v>
      </c>
      <c r="I9422" s="30" t="str">
        <f>IF(G9422='Check Register'!$E$1,H9422,"")</f>
        <v/>
      </c>
      <c r="J9422" s="16" t="str">
        <f t="shared" si="444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3"/>
        <v>Feb 20</v>
      </c>
      <c r="H9423" s="27">
        <f t="shared" si="445"/>
        <v>9422</v>
      </c>
      <c r="I9423" s="30" t="str">
        <f>IF(G9423='Check Register'!$E$1,H9423,"")</f>
        <v/>
      </c>
      <c r="J9423" s="16" t="str">
        <f t="shared" si="444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3"/>
        <v>Feb 20</v>
      </c>
      <c r="H9424" s="27">
        <f t="shared" si="445"/>
        <v>9423</v>
      </c>
      <c r="I9424" s="30" t="str">
        <f>IF(G9424='Check Register'!$E$1,H9424,"")</f>
        <v/>
      </c>
      <c r="J9424" s="16" t="str">
        <f t="shared" si="444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3"/>
        <v>Feb 20</v>
      </c>
      <c r="H9425" s="27">
        <f t="shared" si="445"/>
        <v>9424</v>
      </c>
      <c r="I9425" s="30" t="str">
        <f>IF(G9425='Check Register'!$E$1,H9425,"")</f>
        <v/>
      </c>
      <c r="J9425" s="16" t="str">
        <f t="shared" si="444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3"/>
        <v>Feb 20</v>
      </c>
      <c r="H9426" s="27">
        <f t="shared" si="445"/>
        <v>9425</v>
      </c>
      <c r="I9426" s="30" t="str">
        <f>IF(G9426='Check Register'!$E$1,H9426,"")</f>
        <v/>
      </c>
      <c r="J9426" s="16" t="str">
        <f t="shared" si="444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3"/>
        <v>Feb 20</v>
      </c>
      <c r="H9427" s="27">
        <f t="shared" si="445"/>
        <v>9426</v>
      </c>
      <c r="I9427" s="30" t="str">
        <f>IF(G9427='Check Register'!$E$1,H9427,"")</f>
        <v/>
      </c>
      <c r="J9427" s="16" t="str">
        <f t="shared" si="444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3"/>
        <v>Feb 20</v>
      </c>
      <c r="H9428" s="27">
        <f t="shared" si="445"/>
        <v>9427</v>
      </c>
      <c r="I9428" s="30" t="str">
        <f>IF(G9428='Check Register'!$E$1,H9428,"")</f>
        <v/>
      </c>
      <c r="J9428" s="16" t="str">
        <f t="shared" si="444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3"/>
        <v>Feb 20</v>
      </c>
      <c r="H9429" s="27">
        <f t="shared" si="445"/>
        <v>9428</v>
      </c>
      <c r="I9429" s="30" t="str">
        <f>IF(G9429='Check Register'!$E$1,H9429,"")</f>
        <v/>
      </c>
      <c r="J9429" s="16" t="str">
        <f t="shared" si="444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3"/>
        <v>Feb 20</v>
      </c>
      <c r="H9430" s="27">
        <f t="shared" si="445"/>
        <v>9429</v>
      </c>
      <c r="I9430" s="30" t="str">
        <f>IF(G9430='Check Register'!$E$1,H9430,"")</f>
        <v/>
      </c>
      <c r="J9430" s="16" t="str">
        <f t="shared" si="444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3"/>
        <v>Feb 20</v>
      </c>
      <c r="H9431" s="27">
        <f t="shared" si="445"/>
        <v>9430</v>
      </c>
      <c r="I9431" s="30" t="str">
        <f>IF(G9431='Check Register'!$E$1,H9431,"")</f>
        <v/>
      </c>
      <c r="J9431" s="16" t="str">
        <f t="shared" si="444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3"/>
        <v>Feb 20</v>
      </c>
      <c r="H9432" s="27">
        <f t="shared" si="445"/>
        <v>9431</v>
      </c>
      <c r="I9432" s="30" t="str">
        <f>IF(G9432='Check Register'!$E$1,H9432,"")</f>
        <v/>
      </c>
      <c r="J9432" s="16" t="str">
        <f t="shared" si="444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3"/>
        <v>Feb 20</v>
      </c>
      <c r="H9433" s="27">
        <f t="shared" si="445"/>
        <v>9432</v>
      </c>
      <c r="I9433" s="30" t="str">
        <f>IF(G9433='Check Register'!$E$1,H9433,"")</f>
        <v/>
      </c>
      <c r="J9433" s="16" t="str">
        <f t="shared" si="444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3"/>
        <v>Feb 20</v>
      </c>
      <c r="H9434" s="27">
        <f t="shared" si="445"/>
        <v>9433</v>
      </c>
      <c r="I9434" s="30" t="str">
        <f>IF(G9434='Check Register'!$E$1,H9434,"")</f>
        <v/>
      </c>
      <c r="J9434" s="16" t="str">
        <f t="shared" si="444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3"/>
        <v>Feb 20</v>
      </c>
      <c r="H9435" s="27">
        <f t="shared" si="445"/>
        <v>9434</v>
      </c>
      <c r="I9435" s="30" t="str">
        <f>IF(G9435='Check Register'!$E$1,H9435,"")</f>
        <v/>
      </c>
      <c r="J9435" s="16" t="str">
        <f t="shared" si="444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3"/>
        <v>Feb 20</v>
      </c>
      <c r="H9436" s="27">
        <f t="shared" si="445"/>
        <v>9435</v>
      </c>
      <c r="I9436" s="30" t="str">
        <f>IF(G9436='Check Register'!$E$1,H9436,"")</f>
        <v/>
      </c>
      <c r="J9436" s="16" t="str">
        <f t="shared" si="444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3"/>
        <v>Feb 20</v>
      </c>
      <c r="H9437" s="27">
        <f t="shared" si="445"/>
        <v>9436</v>
      </c>
      <c r="I9437" s="30" t="str">
        <f>IF(G9437='Check Register'!$E$1,H9437,"")</f>
        <v/>
      </c>
      <c r="J9437" s="16" t="str">
        <f t="shared" si="444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3"/>
        <v>Feb 20</v>
      </c>
      <c r="H9438" s="27">
        <f t="shared" si="445"/>
        <v>9437</v>
      </c>
      <c r="I9438" s="30" t="str">
        <f>IF(G9438='Check Register'!$E$1,H9438,"")</f>
        <v/>
      </c>
      <c r="J9438" s="16" t="str">
        <f t="shared" si="444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3"/>
        <v>Feb 20</v>
      </c>
      <c r="H9439" s="27">
        <f t="shared" si="445"/>
        <v>9438</v>
      </c>
      <c r="I9439" s="30" t="str">
        <f>IF(G9439='Check Register'!$E$1,H9439,"")</f>
        <v/>
      </c>
      <c r="J9439" s="16" t="str">
        <f t="shared" si="444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3"/>
        <v>Feb 20</v>
      </c>
      <c r="H9440" s="27">
        <f t="shared" si="445"/>
        <v>9439</v>
      </c>
      <c r="I9440" s="30" t="str">
        <f>IF(G9440='Check Register'!$E$1,H9440,"")</f>
        <v/>
      </c>
      <c r="J9440" s="16" t="str">
        <f t="shared" si="444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3"/>
        <v>Feb 20</v>
      </c>
      <c r="H9441" s="27">
        <f t="shared" si="445"/>
        <v>9440</v>
      </c>
      <c r="I9441" s="30" t="str">
        <f>IF(G9441='Check Register'!$E$1,H9441,"")</f>
        <v/>
      </c>
      <c r="J9441" s="16" t="str">
        <f t="shared" si="444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3"/>
        <v>Feb 20</v>
      </c>
      <c r="H9442" s="27">
        <f t="shared" si="445"/>
        <v>9441</v>
      </c>
      <c r="I9442" s="30" t="str">
        <f>IF(G9442='Check Register'!$E$1,H9442,"")</f>
        <v/>
      </c>
      <c r="J9442" s="16" t="str">
        <f t="shared" si="444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3"/>
        <v>Feb 20</v>
      </c>
      <c r="H9443" s="27">
        <f t="shared" si="445"/>
        <v>9442</v>
      </c>
      <c r="I9443" s="30" t="str">
        <f>IF(G9443='Check Register'!$E$1,H9443,"")</f>
        <v/>
      </c>
      <c r="J9443" s="16" t="str">
        <f t="shared" si="444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3"/>
        <v>Feb 20</v>
      </c>
      <c r="H9444" s="27">
        <f t="shared" si="445"/>
        <v>9443</v>
      </c>
      <c r="I9444" s="30" t="str">
        <f>IF(G9444='Check Register'!$E$1,H9444,"")</f>
        <v/>
      </c>
      <c r="J9444" s="16" t="str">
        <f t="shared" si="444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3"/>
        <v>Feb 20</v>
      </c>
      <c r="H9445" s="27">
        <f t="shared" si="445"/>
        <v>9444</v>
      </c>
      <c r="I9445" s="30" t="str">
        <f>IF(G9445='Check Register'!$E$1,H9445,"")</f>
        <v/>
      </c>
      <c r="J9445" s="16" t="str">
        <f t="shared" si="444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3"/>
        <v>Feb 20</v>
      </c>
      <c r="H9446" s="27">
        <f t="shared" si="445"/>
        <v>9445</v>
      </c>
      <c r="I9446" s="30" t="str">
        <f>IF(G9446='Check Register'!$E$1,H9446,"")</f>
        <v/>
      </c>
      <c r="J9446" s="16" t="str">
        <f t="shared" si="444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3"/>
        <v>Feb 20</v>
      </c>
      <c r="H9447" s="27">
        <f t="shared" si="445"/>
        <v>9446</v>
      </c>
      <c r="I9447" s="30" t="str">
        <f>IF(G9447='Check Register'!$E$1,H9447,"")</f>
        <v/>
      </c>
      <c r="J9447" s="16" t="str">
        <f t="shared" si="444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3"/>
        <v>Feb 20</v>
      </c>
      <c r="H9448" s="27">
        <f t="shared" si="445"/>
        <v>9447</v>
      </c>
      <c r="I9448" s="30" t="str">
        <f>IF(G9448='Check Register'!$E$1,H9448,"")</f>
        <v/>
      </c>
      <c r="J9448" s="16" t="str">
        <f t="shared" si="444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3"/>
        <v>Feb 20</v>
      </c>
      <c r="H9449" s="27">
        <f t="shared" si="445"/>
        <v>9448</v>
      </c>
      <c r="I9449" s="30" t="str">
        <f>IF(G9449='Check Register'!$E$1,H9449,"")</f>
        <v/>
      </c>
      <c r="J9449" s="16" t="str">
        <f t="shared" si="444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3"/>
        <v>Mar 20</v>
      </c>
      <c r="H9450" s="27">
        <f t="shared" si="445"/>
        <v>9449</v>
      </c>
      <c r="I9450" s="30" t="str">
        <f>IF(G9450='Check Register'!$E$1,H9450,"")</f>
        <v/>
      </c>
      <c r="J9450" s="16" t="str">
        <f t="shared" si="444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3"/>
        <v>Mar 20</v>
      </c>
      <c r="H9451" s="27">
        <f t="shared" si="445"/>
        <v>9450</v>
      </c>
      <c r="I9451" s="30" t="str">
        <f>IF(G9451='Check Register'!$E$1,H9451,"")</f>
        <v/>
      </c>
      <c r="J9451" s="16" t="str">
        <f t="shared" si="444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3"/>
        <v>Mar 20</v>
      </c>
      <c r="H9452" s="27">
        <f t="shared" si="445"/>
        <v>9451</v>
      </c>
      <c r="I9452" s="30" t="str">
        <f>IF(G9452='Check Register'!$E$1,H9452,"")</f>
        <v/>
      </c>
      <c r="J9452" s="16" t="str">
        <f t="shared" si="444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3"/>
        <v>Mar 20</v>
      </c>
      <c r="H9453" s="27">
        <f t="shared" si="445"/>
        <v>9452</v>
      </c>
      <c r="I9453" s="30" t="str">
        <f>IF(G9453='Check Register'!$E$1,H9453,"")</f>
        <v/>
      </c>
      <c r="J9453" s="16" t="str">
        <f t="shared" si="444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3"/>
        <v>Mar 20</v>
      </c>
      <c r="H9454" s="27">
        <f t="shared" si="445"/>
        <v>9453</v>
      </c>
      <c r="I9454" s="30" t="str">
        <f>IF(G9454='Check Register'!$E$1,H9454,"")</f>
        <v/>
      </c>
      <c r="J9454" s="16" t="str">
        <f t="shared" si="444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3"/>
        <v>Mar 20</v>
      </c>
      <c r="H9455" s="27">
        <f t="shared" si="445"/>
        <v>9454</v>
      </c>
      <c r="I9455" s="30" t="str">
        <f>IF(G9455='Check Register'!$E$1,H9455,"")</f>
        <v/>
      </c>
      <c r="J9455" s="16" t="str">
        <f t="shared" si="444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3"/>
        <v>Mar 20</v>
      </c>
      <c r="H9456" s="27">
        <f t="shared" si="445"/>
        <v>9455</v>
      </c>
      <c r="I9456" s="30" t="str">
        <f>IF(G9456='Check Register'!$E$1,H9456,"")</f>
        <v/>
      </c>
      <c r="J9456" s="16" t="str">
        <f t="shared" si="444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3"/>
        <v>Mar 20</v>
      </c>
      <c r="H9457" s="27">
        <f t="shared" si="445"/>
        <v>9456</v>
      </c>
      <c r="I9457" s="30" t="str">
        <f>IF(G9457='Check Register'!$E$1,H9457,"")</f>
        <v/>
      </c>
      <c r="J9457" s="16" t="str">
        <f t="shared" si="444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3"/>
        <v>Mar 20</v>
      </c>
      <c r="H9458" s="27">
        <f t="shared" si="445"/>
        <v>9457</v>
      </c>
      <c r="I9458" s="30" t="str">
        <f>IF(G9458='Check Register'!$E$1,H9458,"")</f>
        <v/>
      </c>
      <c r="J9458" s="16" t="str">
        <f t="shared" si="444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3"/>
        <v>Mar 20</v>
      </c>
      <c r="H9459" s="27">
        <f t="shared" si="445"/>
        <v>9458</v>
      </c>
      <c r="I9459" s="30" t="str">
        <f>IF(G9459='Check Register'!$E$1,H9459,"")</f>
        <v/>
      </c>
      <c r="J9459" s="16" t="str">
        <f t="shared" si="444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3"/>
        <v>Mar 20</v>
      </c>
      <c r="H9460" s="27">
        <f t="shared" si="445"/>
        <v>9459</v>
      </c>
      <c r="I9460" s="30" t="str">
        <f>IF(G9460='Check Register'!$E$1,H9460,"")</f>
        <v/>
      </c>
      <c r="J9460" s="16" t="str">
        <f t="shared" si="444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3"/>
        <v>Mar 20</v>
      </c>
      <c r="H9461" s="27">
        <f t="shared" si="445"/>
        <v>9460</v>
      </c>
      <c r="I9461" s="30" t="str">
        <f>IF(G9461='Check Register'!$E$1,H9461,"")</f>
        <v/>
      </c>
      <c r="J9461" s="16" t="str">
        <f t="shared" si="444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3"/>
        <v>Mar 20</v>
      </c>
      <c r="H9462" s="27">
        <f t="shared" si="445"/>
        <v>9461</v>
      </c>
      <c r="I9462" s="30" t="str">
        <f>IF(G9462='Check Register'!$E$1,H9462,"")</f>
        <v/>
      </c>
      <c r="J9462" s="16" t="str">
        <f t="shared" si="444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3"/>
        <v>Mar 20</v>
      </c>
      <c r="H9463" s="27">
        <f t="shared" si="445"/>
        <v>9462</v>
      </c>
      <c r="I9463" s="30" t="str">
        <f>IF(G9463='Check Register'!$E$1,H9463,"")</f>
        <v/>
      </c>
      <c r="J9463" s="16" t="str">
        <f t="shared" si="444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3"/>
        <v>Mar 20</v>
      </c>
      <c r="H9464" s="27">
        <f t="shared" si="445"/>
        <v>9463</v>
      </c>
      <c r="I9464" s="30" t="str">
        <f>IF(G9464='Check Register'!$E$1,H9464,"")</f>
        <v/>
      </c>
      <c r="J9464" s="16" t="str">
        <f t="shared" si="444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3"/>
        <v>Mar 20</v>
      </c>
      <c r="H9465" s="27">
        <f t="shared" si="445"/>
        <v>9464</v>
      </c>
      <c r="I9465" s="30" t="str">
        <f>IF(G9465='Check Register'!$E$1,H9465,"")</f>
        <v/>
      </c>
      <c r="J9465" s="16" t="str">
        <f t="shared" si="444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3"/>
        <v>Mar 20</v>
      </c>
      <c r="H9466" s="27">
        <f t="shared" si="445"/>
        <v>9465</v>
      </c>
      <c r="I9466" s="30" t="str">
        <f>IF(G9466='Check Register'!$E$1,H9466,"")</f>
        <v/>
      </c>
      <c r="J9466" s="16" t="str">
        <f t="shared" si="444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3"/>
        <v>Mar 20</v>
      </c>
      <c r="H9467" s="27">
        <f t="shared" si="445"/>
        <v>9466</v>
      </c>
      <c r="I9467" s="30" t="str">
        <f>IF(G9467='Check Register'!$E$1,H9467,"")</f>
        <v/>
      </c>
      <c r="J9467" s="16" t="str">
        <f t="shared" si="444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3"/>
        <v>Mar 20</v>
      </c>
      <c r="H9468" s="27">
        <f t="shared" si="445"/>
        <v>9467</v>
      </c>
      <c r="I9468" s="30" t="str">
        <f>IF(G9468='Check Register'!$E$1,H9468,"")</f>
        <v/>
      </c>
      <c r="J9468" s="16" t="str">
        <f t="shared" si="444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3"/>
        <v>Mar 20</v>
      </c>
      <c r="H9469" s="27">
        <f t="shared" si="445"/>
        <v>9468</v>
      </c>
      <c r="I9469" s="30" t="str">
        <f>IF(G9469='Check Register'!$E$1,H9469,"")</f>
        <v/>
      </c>
      <c r="J9469" s="16" t="str">
        <f t="shared" si="444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3"/>
        <v>Mar 20</v>
      </c>
      <c r="H9470" s="27">
        <f t="shared" si="445"/>
        <v>9469</v>
      </c>
      <c r="I9470" s="30" t="str">
        <f>IF(G9470='Check Register'!$E$1,H9470,"")</f>
        <v/>
      </c>
      <c r="J9470" s="16" t="str">
        <f t="shared" si="444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3"/>
        <v>Mar 20</v>
      </c>
      <c r="H9471" s="27">
        <f t="shared" si="445"/>
        <v>9470</v>
      </c>
      <c r="I9471" s="30" t="str">
        <f>IF(G9471='Check Register'!$E$1,H9471,"")</f>
        <v/>
      </c>
      <c r="J9471" s="16" t="str">
        <f t="shared" si="444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3"/>
        <v>Mar 20</v>
      </c>
      <c r="H9472" s="27">
        <f t="shared" si="445"/>
        <v>9471</v>
      </c>
      <c r="I9472" s="30" t="str">
        <f>IF(G9472='Check Register'!$E$1,H9472,"")</f>
        <v/>
      </c>
      <c r="J9472" s="16" t="str">
        <f t="shared" si="444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3"/>
        <v>Mar 20</v>
      </c>
      <c r="H9473" s="27">
        <f t="shared" si="445"/>
        <v>9472</v>
      </c>
      <c r="I9473" s="30" t="str">
        <f>IF(G9473='Check Register'!$E$1,H9473,"")</f>
        <v/>
      </c>
      <c r="J9473" s="16" t="str">
        <f t="shared" si="444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6">VLOOKUP(C9474,W:Y,3,TRUE)</f>
        <v>Mar 20</v>
      </c>
      <c r="H9474" s="27">
        <f t="shared" si="445"/>
        <v>9473</v>
      </c>
      <c r="I9474" s="30" t="str">
        <f>IF(G9474='Check Register'!$E$1,H9474,"")</f>
        <v/>
      </c>
      <c r="J9474" s="16" t="str">
        <f t="shared" ref="J9474:J9537" si="447">IFERROR(SMALL($I$2:$I$100000,H9474),"")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6"/>
        <v>Mar 20</v>
      </c>
      <c r="H9475" s="27">
        <f t="shared" si="445"/>
        <v>9474</v>
      </c>
      <c r="I9475" s="30" t="str">
        <f>IF(G9475='Check Register'!$E$1,H9475,"")</f>
        <v/>
      </c>
      <c r="J9475" s="16" t="str">
        <f t="shared" si="447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6"/>
        <v>Mar 20</v>
      </c>
      <c r="H9476" s="27">
        <f t="shared" si="445"/>
        <v>9475</v>
      </c>
      <c r="I9476" s="30" t="str">
        <f>IF(G9476='Check Register'!$E$1,H9476,"")</f>
        <v/>
      </c>
      <c r="J9476" s="16" t="str">
        <f t="shared" si="447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6"/>
        <v>Mar 20</v>
      </c>
      <c r="H9477" s="27">
        <f t="shared" si="445"/>
        <v>9476</v>
      </c>
      <c r="I9477" s="30" t="str">
        <f>IF(G9477='Check Register'!$E$1,H9477,"")</f>
        <v/>
      </c>
      <c r="J9477" s="16" t="str">
        <f t="shared" si="447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6"/>
        <v>Mar 20</v>
      </c>
      <c r="H9478" s="27">
        <f t="shared" si="445"/>
        <v>9477</v>
      </c>
      <c r="I9478" s="30" t="str">
        <f>IF(G9478='Check Register'!$E$1,H9478,"")</f>
        <v/>
      </c>
      <c r="J9478" s="16" t="str">
        <f t="shared" si="447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6"/>
        <v>Mar 20</v>
      </c>
      <c r="H9479" s="27">
        <f t="shared" si="445"/>
        <v>9478</v>
      </c>
      <c r="I9479" s="30" t="str">
        <f>IF(G9479='Check Register'!$E$1,H9479,"")</f>
        <v/>
      </c>
      <c r="J9479" s="16" t="str">
        <f t="shared" si="447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6"/>
        <v>Mar 20</v>
      </c>
      <c r="H9480" s="27">
        <f t="shared" ref="H9480:H9543" si="448">1+H9479</f>
        <v>9479</v>
      </c>
      <c r="I9480" s="30" t="str">
        <f>IF(G9480='Check Register'!$E$1,H9480,"")</f>
        <v/>
      </c>
      <c r="J9480" s="16" t="str">
        <f t="shared" si="447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6"/>
        <v>Mar 20</v>
      </c>
      <c r="H9481" s="27">
        <f t="shared" si="448"/>
        <v>9480</v>
      </c>
      <c r="I9481" s="30" t="str">
        <f>IF(G9481='Check Register'!$E$1,H9481,"")</f>
        <v/>
      </c>
      <c r="J9481" s="16" t="str">
        <f t="shared" si="447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6"/>
        <v>Mar 20</v>
      </c>
      <c r="H9482" s="27">
        <f t="shared" si="448"/>
        <v>9481</v>
      </c>
      <c r="I9482" s="30" t="str">
        <f>IF(G9482='Check Register'!$E$1,H9482,"")</f>
        <v/>
      </c>
      <c r="J9482" s="16" t="str">
        <f t="shared" si="447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6"/>
        <v>Mar 20</v>
      </c>
      <c r="H9483" s="27">
        <f t="shared" si="448"/>
        <v>9482</v>
      </c>
      <c r="I9483" s="30" t="str">
        <f>IF(G9483='Check Register'!$E$1,H9483,"")</f>
        <v/>
      </c>
      <c r="J9483" s="16" t="str">
        <f t="shared" si="447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6"/>
        <v>Mar 20</v>
      </c>
      <c r="H9484" s="27">
        <f t="shared" si="448"/>
        <v>9483</v>
      </c>
      <c r="I9484" s="30" t="str">
        <f>IF(G9484='Check Register'!$E$1,H9484,"")</f>
        <v/>
      </c>
      <c r="J9484" s="16" t="str">
        <f t="shared" si="447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6"/>
        <v>Mar 20</v>
      </c>
      <c r="H9485" s="27">
        <f t="shared" si="448"/>
        <v>9484</v>
      </c>
      <c r="I9485" s="30" t="str">
        <f>IF(G9485='Check Register'!$E$1,H9485,"")</f>
        <v/>
      </c>
      <c r="J9485" s="16" t="str">
        <f t="shared" si="447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6"/>
        <v>Mar 20</v>
      </c>
      <c r="H9486" s="27">
        <f t="shared" si="448"/>
        <v>9485</v>
      </c>
      <c r="I9486" s="30" t="str">
        <f>IF(G9486='Check Register'!$E$1,H9486,"")</f>
        <v/>
      </c>
      <c r="J9486" s="16" t="str">
        <f t="shared" si="447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6"/>
        <v>Mar 20</v>
      </c>
      <c r="H9487" s="27">
        <f t="shared" si="448"/>
        <v>9486</v>
      </c>
      <c r="I9487" s="30" t="str">
        <f>IF(G9487='Check Register'!$E$1,H9487,"")</f>
        <v/>
      </c>
      <c r="J9487" s="16" t="str">
        <f t="shared" si="447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6"/>
        <v>Mar 20</v>
      </c>
      <c r="H9488" s="27">
        <f t="shared" si="448"/>
        <v>9487</v>
      </c>
      <c r="I9488" s="30" t="str">
        <f>IF(G9488='Check Register'!$E$1,H9488,"")</f>
        <v/>
      </c>
      <c r="J9488" s="16" t="str">
        <f t="shared" si="447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6"/>
        <v>Mar 20</v>
      </c>
      <c r="H9489" s="27">
        <f t="shared" si="448"/>
        <v>9488</v>
      </c>
      <c r="I9489" s="30" t="str">
        <f>IF(G9489='Check Register'!$E$1,H9489,"")</f>
        <v/>
      </c>
      <c r="J9489" s="16" t="str">
        <f t="shared" si="447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6"/>
        <v>Mar 20</v>
      </c>
      <c r="H9490" s="27">
        <f t="shared" si="448"/>
        <v>9489</v>
      </c>
      <c r="I9490" s="30" t="str">
        <f>IF(G9490='Check Register'!$E$1,H9490,"")</f>
        <v/>
      </c>
      <c r="J9490" s="16" t="str">
        <f t="shared" si="447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6"/>
        <v>Mar 20</v>
      </c>
      <c r="H9491" s="27">
        <f t="shared" si="448"/>
        <v>9490</v>
      </c>
      <c r="I9491" s="30" t="str">
        <f>IF(G9491='Check Register'!$E$1,H9491,"")</f>
        <v/>
      </c>
      <c r="J9491" s="16" t="str">
        <f t="shared" si="447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6"/>
        <v>Mar 20</v>
      </c>
      <c r="H9492" s="27">
        <f t="shared" si="448"/>
        <v>9491</v>
      </c>
      <c r="I9492" s="30" t="str">
        <f>IF(G9492='Check Register'!$E$1,H9492,"")</f>
        <v/>
      </c>
      <c r="J9492" s="16" t="str">
        <f t="shared" si="447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6"/>
        <v>Mar 20</v>
      </c>
      <c r="H9493" s="27">
        <f t="shared" si="448"/>
        <v>9492</v>
      </c>
      <c r="I9493" s="30" t="str">
        <f>IF(G9493='Check Register'!$E$1,H9493,"")</f>
        <v/>
      </c>
      <c r="J9493" s="16" t="str">
        <f t="shared" si="447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6"/>
        <v>Mar 20</v>
      </c>
      <c r="H9494" s="27">
        <f t="shared" si="448"/>
        <v>9493</v>
      </c>
      <c r="I9494" s="30" t="str">
        <f>IF(G9494='Check Register'!$E$1,H9494,"")</f>
        <v/>
      </c>
      <c r="J9494" s="16" t="str">
        <f t="shared" si="447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6"/>
        <v>Mar 20</v>
      </c>
      <c r="H9495" s="27">
        <f t="shared" si="448"/>
        <v>9494</v>
      </c>
      <c r="I9495" s="30" t="str">
        <f>IF(G9495='Check Register'!$E$1,H9495,"")</f>
        <v/>
      </c>
      <c r="J9495" s="16" t="str">
        <f t="shared" si="447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6"/>
        <v>Mar 20</v>
      </c>
      <c r="H9496" s="27">
        <f t="shared" si="448"/>
        <v>9495</v>
      </c>
      <c r="I9496" s="30" t="str">
        <f>IF(G9496='Check Register'!$E$1,H9496,"")</f>
        <v/>
      </c>
      <c r="J9496" s="16" t="str">
        <f t="shared" si="447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6"/>
        <v>Mar 20</v>
      </c>
      <c r="H9497" s="27">
        <f t="shared" si="448"/>
        <v>9496</v>
      </c>
      <c r="I9497" s="30" t="str">
        <f>IF(G9497='Check Register'!$E$1,H9497,"")</f>
        <v/>
      </c>
      <c r="J9497" s="16" t="str">
        <f t="shared" si="447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6"/>
        <v>Mar 20</v>
      </c>
      <c r="H9498" s="27">
        <f t="shared" si="448"/>
        <v>9497</v>
      </c>
      <c r="I9498" s="30" t="str">
        <f>IF(G9498='Check Register'!$E$1,H9498,"")</f>
        <v/>
      </c>
      <c r="J9498" s="16" t="str">
        <f t="shared" si="447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6"/>
        <v>Mar 20</v>
      </c>
      <c r="H9499" s="27">
        <f t="shared" si="448"/>
        <v>9498</v>
      </c>
      <c r="I9499" s="30" t="str">
        <f>IF(G9499='Check Register'!$E$1,H9499,"")</f>
        <v/>
      </c>
      <c r="J9499" s="16" t="str">
        <f t="shared" si="447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6"/>
        <v>Mar 20</v>
      </c>
      <c r="H9500" s="27">
        <f t="shared" si="448"/>
        <v>9499</v>
      </c>
      <c r="I9500" s="30" t="str">
        <f>IF(G9500='Check Register'!$E$1,H9500,"")</f>
        <v/>
      </c>
      <c r="J9500" s="16" t="str">
        <f t="shared" si="447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6"/>
        <v>Mar 20</v>
      </c>
      <c r="H9501" s="27">
        <f t="shared" si="448"/>
        <v>9500</v>
      </c>
      <c r="I9501" s="30" t="str">
        <f>IF(G9501='Check Register'!$E$1,H9501,"")</f>
        <v/>
      </c>
      <c r="J9501" s="16" t="str">
        <f t="shared" si="447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6"/>
        <v>Mar 20</v>
      </c>
      <c r="H9502" s="27">
        <f t="shared" si="448"/>
        <v>9501</v>
      </c>
      <c r="I9502" s="30" t="str">
        <f>IF(G9502='Check Register'!$E$1,H9502,"")</f>
        <v/>
      </c>
      <c r="J9502" s="16" t="str">
        <f t="shared" si="447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6"/>
        <v>Mar 20</v>
      </c>
      <c r="H9503" s="27">
        <f t="shared" si="448"/>
        <v>9502</v>
      </c>
      <c r="I9503" s="30" t="str">
        <f>IF(G9503='Check Register'!$E$1,H9503,"")</f>
        <v/>
      </c>
      <c r="J9503" s="16" t="str">
        <f t="shared" si="447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6"/>
        <v>Mar 20</v>
      </c>
      <c r="H9504" s="27">
        <f t="shared" si="448"/>
        <v>9503</v>
      </c>
      <c r="I9504" s="30" t="str">
        <f>IF(G9504='Check Register'!$E$1,H9504,"")</f>
        <v/>
      </c>
      <c r="J9504" s="16" t="str">
        <f t="shared" si="447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6"/>
        <v>Mar 20</v>
      </c>
      <c r="H9505" s="27">
        <f t="shared" si="448"/>
        <v>9504</v>
      </c>
      <c r="I9505" s="30" t="str">
        <f>IF(G9505='Check Register'!$E$1,H9505,"")</f>
        <v/>
      </c>
      <c r="J9505" s="16" t="str">
        <f t="shared" si="447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6"/>
        <v>Mar 20</v>
      </c>
      <c r="H9506" s="27">
        <f t="shared" si="448"/>
        <v>9505</v>
      </c>
      <c r="I9506" s="30" t="str">
        <f>IF(G9506='Check Register'!$E$1,H9506,"")</f>
        <v/>
      </c>
      <c r="J9506" s="16" t="str">
        <f t="shared" si="447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6"/>
        <v>Mar 20</v>
      </c>
      <c r="H9507" s="27">
        <f t="shared" si="448"/>
        <v>9506</v>
      </c>
      <c r="I9507" s="30" t="str">
        <f>IF(G9507='Check Register'!$E$1,H9507,"")</f>
        <v/>
      </c>
      <c r="J9507" s="16" t="str">
        <f t="shared" si="447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6"/>
        <v>Mar 20</v>
      </c>
      <c r="H9508" s="27">
        <f t="shared" si="448"/>
        <v>9507</v>
      </c>
      <c r="I9508" s="30" t="str">
        <f>IF(G9508='Check Register'!$E$1,H9508,"")</f>
        <v/>
      </c>
      <c r="J9508" s="16" t="str">
        <f t="shared" si="447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6"/>
        <v>Mar 20</v>
      </c>
      <c r="H9509" s="27">
        <f t="shared" si="448"/>
        <v>9508</v>
      </c>
      <c r="I9509" s="30" t="str">
        <f>IF(G9509='Check Register'!$E$1,H9509,"")</f>
        <v/>
      </c>
      <c r="J9509" s="16" t="str">
        <f t="shared" si="447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6"/>
        <v>Mar 20</v>
      </c>
      <c r="H9510" s="27">
        <f t="shared" si="448"/>
        <v>9509</v>
      </c>
      <c r="I9510" s="30" t="str">
        <f>IF(G9510='Check Register'!$E$1,H9510,"")</f>
        <v/>
      </c>
      <c r="J9510" s="16" t="str">
        <f t="shared" si="447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6"/>
        <v>Mar 20</v>
      </c>
      <c r="H9511" s="27">
        <f t="shared" si="448"/>
        <v>9510</v>
      </c>
      <c r="I9511" s="30" t="str">
        <f>IF(G9511='Check Register'!$E$1,H9511,"")</f>
        <v/>
      </c>
      <c r="J9511" s="16" t="str">
        <f t="shared" si="447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6"/>
        <v>Mar 20</v>
      </c>
      <c r="H9512" s="27">
        <f t="shared" si="448"/>
        <v>9511</v>
      </c>
      <c r="I9512" s="30" t="str">
        <f>IF(G9512='Check Register'!$E$1,H9512,"")</f>
        <v/>
      </c>
      <c r="J9512" s="16" t="str">
        <f t="shared" si="447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6"/>
        <v>Mar 20</v>
      </c>
      <c r="H9513" s="27">
        <f t="shared" si="448"/>
        <v>9512</v>
      </c>
      <c r="I9513" s="30" t="str">
        <f>IF(G9513='Check Register'!$E$1,H9513,"")</f>
        <v/>
      </c>
      <c r="J9513" s="16" t="str">
        <f t="shared" si="447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6"/>
        <v>Mar 20</v>
      </c>
      <c r="H9514" s="27">
        <f t="shared" si="448"/>
        <v>9513</v>
      </c>
      <c r="I9514" s="30" t="str">
        <f>IF(G9514='Check Register'!$E$1,H9514,"")</f>
        <v/>
      </c>
      <c r="J9514" s="16" t="str">
        <f t="shared" si="447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6"/>
        <v>Mar 20</v>
      </c>
      <c r="H9515" s="27">
        <f t="shared" si="448"/>
        <v>9514</v>
      </c>
      <c r="I9515" s="30" t="str">
        <f>IF(G9515='Check Register'!$E$1,H9515,"")</f>
        <v/>
      </c>
      <c r="J9515" s="16" t="str">
        <f t="shared" si="447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6"/>
        <v>Mar 20</v>
      </c>
      <c r="H9516" s="27">
        <f t="shared" si="448"/>
        <v>9515</v>
      </c>
      <c r="I9516" s="30" t="str">
        <f>IF(G9516='Check Register'!$E$1,H9516,"")</f>
        <v/>
      </c>
      <c r="J9516" s="16" t="str">
        <f t="shared" si="447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6"/>
        <v>Mar 20</v>
      </c>
      <c r="H9517" s="27">
        <f t="shared" si="448"/>
        <v>9516</v>
      </c>
      <c r="I9517" s="30" t="str">
        <f>IF(G9517='Check Register'!$E$1,H9517,"")</f>
        <v/>
      </c>
      <c r="J9517" s="16" t="str">
        <f t="shared" si="447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6"/>
        <v>Mar 20</v>
      </c>
      <c r="H9518" s="27">
        <f t="shared" si="448"/>
        <v>9517</v>
      </c>
      <c r="I9518" s="30" t="str">
        <f>IF(G9518='Check Register'!$E$1,H9518,"")</f>
        <v/>
      </c>
      <c r="J9518" s="16" t="str">
        <f t="shared" si="447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6"/>
        <v>Mar 20</v>
      </c>
      <c r="H9519" s="27">
        <f t="shared" si="448"/>
        <v>9518</v>
      </c>
      <c r="I9519" s="30" t="str">
        <f>IF(G9519='Check Register'!$E$1,H9519,"")</f>
        <v/>
      </c>
      <c r="J9519" s="16" t="str">
        <f t="shared" si="447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6"/>
        <v>Mar 20</v>
      </c>
      <c r="H9520" s="27">
        <f t="shared" si="448"/>
        <v>9519</v>
      </c>
      <c r="I9520" s="30" t="str">
        <f>IF(G9520='Check Register'!$E$1,H9520,"")</f>
        <v/>
      </c>
      <c r="J9520" s="16" t="str">
        <f t="shared" si="447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6"/>
        <v>Mar 20</v>
      </c>
      <c r="H9521" s="27">
        <f t="shared" si="448"/>
        <v>9520</v>
      </c>
      <c r="I9521" s="30" t="str">
        <f>IF(G9521='Check Register'!$E$1,H9521,"")</f>
        <v/>
      </c>
      <c r="J9521" s="16" t="str">
        <f t="shared" si="447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6"/>
        <v>Mar 20</v>
      </c>
      <c r="H9522" s="27">
        <f t="shared" si="448"/>
        <v>9521</v>
      </c>
      <c r="I9522" s="30" t="str">
        <f>IF(G9522='Check Register'!$E$1,H9522,"")</f>
        <v/>
      </c>
      <c r="J9522" s="16" t="str">
        <f t="shared" si="447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6"/>
        <v>Mar 20</v>
      </c>
      <c r="H9523" s="27">
        <f t="shared" si="448"/>
        <v>9522</v>
      </c>
      <c r="I9523" s="30" t="str">
        <f>IF(G9523='Check Register'!$E$1,H9523,"")</f>
        <v/>
      </c>
      <c r="J9523" s="16" t="str">
        <f t="shared" si="447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6"/>
        <v>Mar 20</v>
      </c>
      <c r="H9524" s="27">
        <f t="shared" si="448"/>
        <v>9523</v>
      </c>
      <c r="I9524" s="30" t="str">
        <f>IF(G9524='Check Register'!$E$1,H9524,"")</f>
        <v/>
      </c>
      <c r="J9524" s="16" t="str">
        <f t="shared" si="447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6"/>
        <v>Mar 20</v>
      </c>
      <c r="H9525" s="27">
        <f t="shared" si="448"/>
        <v>9524</v>
      </c>
      <c r="I9525" s="30" t="str">
        <f>IF(G9525='Check Register'!$E$1,H9525,"")</f>
        <v/>
      </c>
      <c r="J9525" s="16" t="str">
        <f t="shared" si="447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6"/>
        <v>Mar 20</v>
      </c>
      <c r="H9526" s="27">
        <f t="shared" si="448"/>
        <v>9525</v>
      </c>
      <c r="I9526" s="30" t="str">
        <f>IF(G9526='Check Register'!$E$1,H9526,"")</f>
        <v/>
      </c>
      <c r="J9526" s="16" t="str">
        <f t="shared" si="447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6"/>
        <v>Mar 20</v>
      </c>
      <c r="H9527" s="27">
        <f t="shared" si="448"/>
        <v>9526</v>
      </c>
      <c r="I9527" s="30" t="str">
        <f>IF(G9527='Check Register'!$E$1,H9527,"")</f>
        <v/>
      </c>
      <c r="J9527" s="16" t="str">
        <f t="shared" si="447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6"/>
        <v>Mar 20</v>
      </c>
      <c r="H9528" s="27">
        <f t="shared" si="448"/>
        <v>9527</v>
      </c>
      <c r="I9528" s="30" t="str">
        <f>IF(G9528='Check Register'!$E$1,H9528,"")</f>
        <v/>
      </c>
      <c r="J9528" s="16" t="str">
        <f t="shared" si="447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6"/>
        <v>Mar 20</v>
      </c>
      <c r="H9529" s="27">
        <f t="shared" si="448"/>
        <v>9528</v>
      </c>
      <c r="I9529" s="30" t="str">
        <f>IF(G9529='Check Register'!$E$1,H9529,"")</f>
        <v/>
      </c>
      <c r="J9529" s="16" t="str">
        <f t="shared" si="447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6"/>
        <v>Mar 20</v>
      </c>
      <c r="H9530" s="27">
        <f t="shared" si="448"/>
        <v>9529</v>
      </c>
      <c r="I9530" s="30" t="str">
        <f>IF(G9530='Check Register'!$E$1,H9530,"")</f>
        <v/>
      </c>
      <c r="J9530" s="16" t="str">
        <f t="shared" si="447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6"/>
        <v>Mar 20</v>
      </c>
      <c r="H9531" s="27">
        <f t="shared" si="448"/>
        <v>9530</v>
      </c>
      <c r="I9531" s="30" t="str">
        <f>IF(G9531='Check Register'!$E$1,H9531,"")</f>
        <v/>
      </c>
      <c r="J9531" s="16" t="str">
        <f t="shared" si="447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6"/>
        <v>Mar 20</v>
      </c>
      <c r="H9532" s="27">
        <f t="shared" si="448"/>
        <v>9531</v>
      </c>
      <c r="I9532" s="30" t="str">
        <f>IF(G9532='Check Register'!$E$1,H9532,"")</f>
        <v/>
      </c>
      <c r="J9532" s="16" t="str">
        <f t="shared" si="447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6"/>
        <v>Mar 20</v>
      </c>
      <c r="H9533" s="27">
        <f t="shared" si="448"/>
        <v>9532</v>
      </c>
      <c r="I9533" s="30" t="str">
        <f>IF(G9533='Check Register'!$E$1,H9533,"")</f>
        <v/>
      </c>
      <c r="J9533" s="16" t="str">
        <f t="shared" si="447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6"/>
        <v>Mar 20</v>
      </c>
      <c r="H9534" s="27">
        <f t="shared" si="448"/>
        <v>9533</v>
      </c>
      <c r="I9534" s="30" t="str">
        <f>IF(G9534='Check Register'!$E$1,H9534,"")</f>
        <v/>
      </c>
      <c r="J9534" s="16" t="str">
        <f t="shared" si="447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6"/>
        <v>Mar 20</v>
      </c>
      <c r="H9535" s="27">
        <f t="shared" si="448"/>
        <v>9534</v>
      </c>
      <c r="I9535" s="30" t="str">
        <f>IF(G9535='Check Register'!$E$1,H9535,"")</f>
        <v/>
      </c>
      <c r="J9535" s="16" t="str">
        <f t="shared" si="447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6"/>
        <v>Mar 20</v>
      </c>
      <c r="H9536" s="27">
        <f t="shared" si="448"/>
        <v>9535</v>
      </c>
      <c r="I9536" s="30" t="str">
        <f>IF(G9536='Check Register'!$E$1,H9536,"")</f>
        <v/>
      </c>
      <c r="J9536" s="16" t="str">
        <f t="shared" si="447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6"/>
        <v>Mar 20</v>
      </c>
      <c r="H9537" s="27">
        <f t="shared" si="448"/>
        <v>9536</v>
      </c>
      <c r="I9537" s="30" t="str">
        <f>IF(G9537='Check Register'!$E$1,H9537,"")</f>
        <v/>
      </c>
      <c r="J9537" s="16" t="str">
        <f t="shared" si="447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9">VLOOKUP(C9538,W:Y,3,TRUE)</f>
        <v>Mar 20</v>
      </c>
      <c r="H9538" s="27">
        <f t="shared" si="448"/>
        <v>9537</v>
      </c>
      <c r="I9538" s="30" t="str">
        <f>IF(G9538='Check Register'!$E$1,H9538,"")</f>
        <v/>
      </c>
      <c r="J9538" s="16" t="str">
        <f t="shared" ref="J9538:J9601" si="450">IFERROR(SMALL($I$2:$I$100000,H9538),"")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9"/>
        <v>Mar 20</v>
      </c>
      <c r="H9539" s="27">
        <f t="shared" si="448"/>
        <v>9538</v>
      </c>
      <c r="I9539" s="30" t="str">
        <f>IF(G9539='Check Register'!$E$1,H9539,"")</f>
        <v/>
      </c>
      <c r="J9539" s="16" t="str">
        <f t="shared" si="450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9"/>
        <v>Mar 20</v>
      </c>
      <c r="H9540" s="27">
        <f t="shared" si="448"/>
        <v>9539</v>
      </c>
      <c r="I9540" s="30" t="str">
        <f>IF(G9540='Check Register'!$E$1,H9540,"")</f>
        <v/>
      </c>
      <c r="J9540" s="16" t="str">
        <f t="shared" si="450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9"/>
        <v>Mar 20</v>
      </c>
      <c r="H9541" s="27">
        <f t="shared" si="448"/>
        <v>9540</v>
      </c>
      <c r="I9541" s="30" t="str">
        <f>IF(G9541='Check Register'!$E$1,H9541,"")</f>
        <v/>
      </c>
      <c r="J9541" s="16" t="str">
        <f t="shared" si="450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9"/>
        <v>Mar 20</v>
      </c>
      <c r="H9542" s="27">
        <f t="shared" si="448"/>
        <v>9541</v>
      </c>
      <c r="I9542" s="30" t="str">
        <f>IF(G9542='Check Register'!$E$1,H9542,"")</f>
        <v/>
      </c>
      <c r="J9542" s="16" t="str">
        <f t="shared" si="450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9"/>
        <v>Mar 20</v>
      </c>
      <c r="H9543" s="27">
        <f t="shared" si="448"/>
        <v>9542</v>
      </c>
      <c r="I9543" s="30" t="str">
        <f>IF(G9543='Check Register'!$E$1,H9543,"")</f>
        <v/>
      </c>
      <c r="J9543" s="16" t="str">
        <f t="shared" si="450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9"/>
        <v>Mar 20</v>
      </c>
      <c r="H9544" s="27">
        <f t="shared" ref="H9544:H9607" si="451">1+H9543</f>
        <v>9543</v>
      </c>
      <c r="I9544" s="30" t="str">
        <f>IF(G9544='Check Register'!$E$1,H9544,"")</f>
        <v/>
      </c>
      <c r="J9544" s="16" t="str">
        <f t="shared" si="450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9"/>
        <v>Mar 20</v>
      </c>
      <c r="H9545" s="27">
        <f t="shared" si="451"/>
        <v>9544</v>
      </c>
      <c r="I9545" s="30" t="str">
        <f>IF(G9545='Check Register'!$E$1,H9545,"")</f>
        <v/>
      </c>
      <c r="J9545" s="16" t="str">
        <f t="shared" si="450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9"/>
        <v>Mar 20</v>
      </c>
      <c r="H9546" s="27">
        <f t="shared" si="451"/>
        <v>9545</v>
      </c>
      <c r="I9546" s="30" t="str">
        <f>IF(G9546='Check Register'!$E$1,H9546,"")</f>
        <v/>
      </c>
      <c r="J9546" s="16" t="str">
        <f t="shared" si="450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9"/>
        <v>Mar 20</v>
      </c>
      <c r="H9547" s="27">
        <f t="shared" si="451"/>
        <v>9546</v>
      </c>
      <c r="I9547" s="30" t="str">
        <f>IF(G9547='Check Register'!$E$1,H9547,"")</f>
        <v/>
      </c>
      <c r="J9547" s="16" t="str">
        <f t="shared" si="450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9"/>
        <v>Mar 20</v>
      </c>
      <c r="H9548" s="27">
        <f t="shared" si="451"/>
        <v>9547</v>
      </c>
      <c r="I9548" s="30" t="str">
        <f>IF(G9548='Check Register'!$E$1,H9548,"")</f>
        <v/>
      </c>
      <c r="J9548" s="16" t="str">
        <f t="shared" si="450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9"/>
        <v>Mar 20</v>
      </c>
      <c r="H9549" s="27">
        <f t="shared" si="451"/>
        <v>9548</v>
      </c>
      <c r="I9549" s="30" t="str">
        <f>IF(G9549='Check Register'!$E$1,H9549,"")</f>
        <v/>
      </c>
      <c r="J9549" s="16" t="str">
        <f t="shared" si="450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9"/>
        <v>Mar 20</v>
      </c>
      <c r="H9550" s="27">
        <f t="shared" si="451"/>
        <v>9549</v>
      </c>
      <c r="I9550" s="30" t="str">
        <f>IF(G9550='Check Register'!$E$1,H9550,"")</f>
        <v/>
      </c>
      <c r="J9550" s="16" t="str">
        <f t="shared" si="450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9"/>
        <v>Mar 20</v>
      </c>
      <c r="H9551" s="27">
        <f t="shared" si="451"/>
        <v>9550</v>
      </c>
      <c r="I9551" s="30" t="str">
        <f>IF(G9551='Check Register'!$E$1,H9551,"")</f>
        <v/>
      </c>
      <c r="J9551" s="16" t="str">
        <f t="shared" si="450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9"/>
        <v>Mar 20</v>
      </c>
      <c r="H9552" s="27">
        <f t="shared" si="451"/>
        <v>9551</v>
      </c>
      <c r="I9552" s="30" t="str">
        <f>IF(G9552='Check Register'!$E$1,H9552,"")</f>
        <v/>
      </c>
      <c r="J9552" s="16" t="str">
        <f t="shared" si="450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9"/>
        <v>Mar 20</v>
      </c>
      <c r="H9553" s="27">
        <f t="shared" si="451"/>
        <v>9552</v>
      </c>
      <c r="I9553" s="30" t="str">
        <f>IF(G9553='Check Register'!$E$1,H9553,"")</f>
        <v/>
      </c>
      <c r="J9553" s="16" t="str">
        <f t="shared" si="450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9"/>
        <v>Mar 20</v>
      </c>
      <c r="H9554" s="27">
        <f t="shared" si="451"/>
        <v>9553</v>
      </c>
      <c r="I9554" s="30" t="str">
        <f>IF(G9554='Check Register'!$E$1,H9554,"")</f>
        <v/>
      </c>
      <c r="J9554" s="16" t="str">
        <f t="shared" si="450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9"/>
        <v>Mar 20</v>
      </c>
      <c r="H9555" s="27">
        <f t="shared" si="451"/>
        <v>9554</v>
      </c>
      <c r="I9555" s="30" t="str">
        <f>IF(G9555='Check Register'!$E$1,H9555,"")</f>
        <v/>
      </c>
      <c r="J9555" s="16" t="str">
        <f t="shared" si="450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9"/>
        <v>Mar 20</v>
      </c>
      <c r="H9556" s="27">
        <f t="shared" si="451"/>
        <v>9555</v>
      </c>
      <c r="I9556" s="30" t="str">
        <f>IF(G9556='Check Register'!$E$1,H9556,"")</f>
        <v/>
      </c>
      <c r="J9556" s="16" t="str">
        <f t="shared" si="450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9"/>
        <v>Mar 20</v>
      </c>
      <c r="H9557" s="27">
        <f t="shared" si="451"/>
        <v>9556</v>
      </c>
      <c r="I9557" s="30" t="str">
        <f>IF(G9557='Check Register'!$E$1,H9557,"")</f>
        <v/>
      </c>
      <c r="J9557" s="16" t="str">
        <f t="shared" si="450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9"/>
        <v>Mar 20</v>
      </c>
      <c r="H9558" s="27">
        <f t="shared" si="451"/>
        <v>9557</v>
      </c>
      <c r="I9558" s="30" t="str">
        <f>IF(G9558='Check Register'!$E$1,H9558,"")</f>
        <v/>
      </c>
      <c r="J9558" s="16" t="str">
        <f t="shared" si="450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9"/>
        <v>Mar 20</v>
      </c>
      <c r="H9559" s="27">
        <f t="shared" si="451"/>
        <v>9558</v>
      </c>
      <c r="I9559" s="30" t="str">
        <f>IF(G9559='Check Register'!$E$1,H9559,"")</f>
        <v/>
      </c>
      <c r="J9559" s="16" t="str">
        <f t="shared" si="450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9"/>
        <v>Mar 20</v>
      </c>
      <c r="H9560" s="27">
        <f t="shared" si="451"/>
        <v>9559</v>
      </c>
      <c r="I9560" s="30" t="str">
        <f>IF(G9560='Check Register'!$E$1,H9560,"")</f>
        <v/>
      </c>
      <c r="J9560" s="16" t="str">
        <f t="shared" si="450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9"/>
        <v>Mar 20</v>
      </c>
      <c r="H9561" s="27">
        <f t="shared" si="451"/>
        <v>9560</v>
      </c>
      <c r="I9561" s="30" t="str">
        <f>IF(G9561='Check Register'!$E$1,H9561,"")</f>
        <v/>
      </c>
      <c r="J9561" s="16" t="str">
        <f t="shared" si="450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9"/>
        <v>Mar 20</v>
      </c>
      <c r="H9562" s="27">
        <f t="shared" si="451"/>
        <v>9561</v>
      </c>
      <c r="I9562" s="30" t="str">
        <f>IF(G9562='Check Register'!$E$1,H9562,"")</f>
        <v/>
      </c>
      <c r="J9562" s="16" t="str">
        <f t="shared" si="450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9"/>
        <v>Mar 20</v>
      </c>
      <c r="H9563" s="27">
        <f t="shared" si="451"/>
        <v>9562</v>
      </c>
      <c r="I9563" s="30" t="str">
        <f>IF(G9563='Check Register'!$E$1,H9563,"")</f>
        <v/>
      </c>
      <c r="J9563" s="16" t="str">
        <f t="shared" si="450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9"/>
        <v>Mar 20</v>
      </c>
      <c r="H9564" s="27">
        <f t="shared" si="451"/>
        <v>9563</v>
      </c>
      <c r="I9564" s="30" t="str">
        <f>IF(G9564='Check Register'!$E$1,H9564,"")</f>
        <v/>
      </c>
      <c r="J9564" s="16" t="str">
        <f t="shared" si="450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9"/>
        <v>Mar 20</v>
      </c>
      <c r="H9565" s="27">
        <f t="shared" si="451"/>
        <v>9564</v>
      </c>
      <c r="I9565" s="30" t="str">
        <f>IF(G9565='Check Register'!$E$1,H9565,"")</f>
        <v/>
      </c>
      <c r="J9565" s="16" t="str">
        <f t="shared" si="450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9"/>
        <v>Mar 20</v>
      </c>
      <c r="H9566" s="27">
        <f t="shared" si="451"/>
        <v>9565</v>
      </c>
      <c r="I9566" s="30" t="str">
        <f>IF(G9566='Check Register'!$E$1,H9566,"")</f>
        <v/>
      </c>
      <c r="J9566" s="16" t="str">
        <f t="shared" si="450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9"/>
        <v>Mar 20</v>
      </c>
      <c r="H9567" s="27">
        <f t="shared" si="451"/>
        <v>9566</v>
      </c>
      <c r="I9567" s="30" t="str">
        <f>IF(G9567='Check Register'!$E$1,H9567,"")</f>
        <v/>
      </c>
      <c r="J9567" s="16" t="str">
        <f t="shared" si="450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9"/>
        <v>Mar 20</v>
      </c>
      <c r="H9568" s="27">
        <f t="shared" si="451"/>
        <v>9567</v>
      </c>
      <c r="I9568" s="30" t="str">
        <f>IF(G9568='Check Register'!$E$1,H9568,"")</f>
        <v/>
      </c>
      <c r="J9568" s="16" t="str">
        <f t="shared" si="450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9"/>
        <v>Mar 20</v>
      </c>
      <c r="H9569" s="27">
        <f t="shared" si="451"/>
        <v>9568</v>
      </c>
      <c r="I9569" s="30" t="str">
        <f>IF(G9569='Check Register'!$E$1,H9569,"")</f>
        <v/>
      </c>
      <c r="J9569" s="16" t="str">
        <f t="shared" si="450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9"/>
        <v>Mar 20</v>
      </c>
      <c r="H9570" s="27">
        <f t="shared" si="451"/>
        <v>9569</v>
      </c>
      <c r="I9570" s="30" t="str">
        <f>IF(G9570='Check Register'!$E$1,H9570,"")</f>
        <v/>
      </c>
      <c r="J9570" s="16" t="str">
        <f t="shared" si="450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9"/>
        <v>Mar 20</v>
      </c>
      <c r="H9571" s="27">
        <f t="shared" si="451"/>
        <v>9570</v>
      </c>
      <c r="I9571" s="30" t="str">
        <f>IF(G9571='Check Register'!$E$1,H9571,"")</f>
        <v/>
      </c>
      <c r="J9571" s="16" t="str">
        <f t="shared" si="450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9"/>
        <v>Mar 20</v>
      </c>
      <c r="H9572" s="27">
        <f t="shared" si="451"/>
        <v>9571</v>
      </c>
      <c r="I9572" s="30" t="str">
        <f>IF(G9572='Check Register'!$E$1,H9572,"")</f>
        <v/>
      </c>
      <c r="J9572" s="16" t="str">
        <f t="shared" si="450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9"/>
        <v>Mar 20</v>
      </c>
      <c r="H9573" s="27">
        <f t="shared" si="451"/>
        <v>9572</v>
      </c>
      <c r="I9573" s="30" t="str">
        <f>IF(G9573='Check Register'!$E$1,H9573,"")</f>
        <v/>
      </c>
      <c r="J9573" s="16" t="str">
        <f t="shared" si="450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9"/>
        <v>Mar 20</v>
      </c>
      <c r="H9574" s="27">
        <f t="shared" si="451"/>
        <v>9573</v>
      </c>
      <c r="I9574" s="30" t="str">
        <f>IF(G9574='Check Register'!$E$1,H9574,"")</f>
        <v/>
      </c>
      <c r="J9574" s="16" t="str">
        <f t="shared" si="450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9"/>
        <v>Mar 20</v>
      </c>
      <c r="H9575" s="27">
        <f t="shared" si="451"/>
        <v>9574</v>
      </c>
      <c r="I9575" s="30" t="str">
        <f>IF(G9575='Check Register'!$E$1,H9575,"")</f>
        <v/>
      </c>
      <c r="J9575" s="16" t="str">
        <f t="shared" si="450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9"/>
        <v>Mar 20</v>
      </c>
      <c r="H9576" s="27">
        <f t="shared" si="451"/>
        <v>9575</v>
      </c>
      <c r="I9576" s="30" t="str">
        <f>IF(G9576='Check Register'!$E$1,H9576,"")</f>
        <v/>
      </c>
      <c r="J9576" s="16" t="str">
        <f t="shared" si="450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9"/>
        <v>Mar 20</v>
      </c>
      <c r="H9577" s="27">
        <f t="shared" si="451"/>
        <v>9576</v>
      </c>
      <c r="I9577" s="30" t="str">
        <f>IF(G9577='Check Register'!$E$1,H9577,"")</f>
        <v/>
      </c>
      <c r="J9577" s="16" t="str">
        <f t="shared" si="450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9"/>
        <v>Mar 20</v>
      </c>
      <c r="H9578" s="27">
        <f t="shared" si="451"/>
        <v>9577</v>
      </c>
      <c r="I9578" s="30" t="str">
        <f>IF(G9578='Check Register'!$E$1,H9578,"")</f>
        <v/>
      </c>
      <c r="J9578" s="16" t="str">
        <f t="shared" si="450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9"/>
        <v>Mar 20</v>
      </c>
      <c r="H9579" s="27">
        <f t="shared" si="451"/>
        <v>9578</v>
      </c>
      <c r="I9579" s="30" t="str">
        <f>IF(G9579='Check Register'!$E$1,H9579,"")</f>
        <v/>
      </c>
      <c r="J9579" s="16" t="str">
        <f t="shared" si="450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9"/>
        <v>Mar 20</v>
      </c>
      <c r="H9580" s="27">
        <f t="shared" si="451"/>
        <v>9579</v>
      </c>
      <c r="I9580" s="30" t="str">
        <f>IF(G9580='Check Register'!$E$1,H9580,"")</f>
        <v/>
      </c>
      <c r="J9580" s="16" t="str">
        <f t="shared" si="450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9"/>
        <v>Mar 20</v>
      </c>
      <c r="H9581" s="27">
        <f t="shared" si="451"/>
        <v>9580</v>
      </c>
      <c r="I9581" s="30" t="str">
        <f>IF(G9581='Check Register'!$E$1,H9581,"")</f>
        <v/>
      </c>
      <c r="J9581" s="16" t="str">
        <f t="shared" si="450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9"/>
        <v>Mar 20</v>
      </c>
      <c r="H9582" s="27">
        <f t="shared" si="451"/>
        <v>9581</v>
      </c>
      <c r="I9582" s="30" t="str">
        <f>IF(G9582='Check Register'!$E$1,H9582,"")</f>
        <v/>
      </c>
      <c r="J9582" s="16" t="str">
        <f t="shared" si="450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9"/>
        <v>Mar 20</v>
      </c>
      <c r="H9583" s="27">
        <f t="shared" si="451"/>
        <v>9582</v>
      </c>
      <c r="I9583" s="30" t="str">
        <f>IF(G9583='Check Register'!$E$1,H9583,"")</f>
        <v/>
      </c>
      <c r="J9583" s="16" t="str">
        <f t="shared" si="450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9"/>
        <v>Mar 20</v>
      </c>
      <c r="H9584" s="27">
        <f t="shared" si="451"/>
        <v>9583</v>
      </c>
      <c r="I9584" s="30" t="str">
        <f>IF(G9584='Check Register'!$E$1,H9584,"")</f>
        <v/>
      </c>
      <c r="J9584" s="16" t="str">
        <f t="shared" si="450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9"/>
        <v>Mar 20</v>
      </c>
      <c r="H9585" s="27">
        <f t="shared" si="451"/>
        <v>9584</v>
      </c>
      <c r="I9585" s="30" t="str">
        <f>IF(G9585='Check Register'!$E$1,H9585,"")</f>
        <v/>
      </c>
      <c r="J9585" s="16" t="str">
        <f t="shared" si="450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9"/>
        <v>Mar 20</v>
      </c>
      <c r="H9586" s="27">
        <f t="shared" si="451"/>
        <v>9585</v>
      </c>
      <c r="I9586" s="30" t="str">
        <f>IF(G9586='Check Register'!$E$1,H9586,"")</f>
        <v/>
      </c>
      <c r="J9586" s="16" t="str">
        <f t="shared" si="450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9"/>
        <v>Mar 20</v>
      </c>
      <c r="H9587" s="27">
        <f t="shared" si="451"/>
        <v>9586</v>
      </c>
      <c r="I9587" s="30" t="str">
        <f>IF(G9587='Check Register'!$E$1,H9587,"")</f>
        <v/>
      </c>
      <c r="J9587" s="16" t="str">
        <f t="shared" si="450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9"/>
        <v>Mar 20</v>
      </c>
      <c r="H9588" s="27">
        <f t="shared" si="451"/>
        <v>9587</v>
      </c>
      <c r="I9588" s="30" t="str">
        <f>IF(G9588='Check Register'!$E$1,H9588,"")</f>
        <v/>
      </c>
      <c r="J9588" s="16" t="str">
        <f t="shared" si="450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9"/>
        <v>Mar 20</v>
      </c>
      <c r="H9589" s="27">
        <f t="shared" si="451"/>
        <v>9588</v>
      </c>
      <c r="I9589" s="30" t="str">
        <f>IF(G9589='Check Register'!$E$1,H9589,"")</f>
        <v/>
      </c>
      <c r="J9589" s="16" t="str">
        <f t="shared" si="450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9"/>
        <v>Mar 20</v>
      </c>
      <c r="H9590" s="27">
        <f t="shared" si="451"/>
        <v>9589</v>
      </c>
      <c r="I9590" s="30" t="str">
        <f>IF(G9590='Check Register'!$E$1,H9590,"")</f>
        <v/>
      </c>
      <c r="J9590" s="16" t="str">
        <f t="shared" si="450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9"/>
        <v>Mar 20</v>
      </c>
      <c r="H9591" s="27">
        <f t="shared" si="451"/>
        <v>9590</v>
      </c>
      <c r="I9591" s="30" t="str">
        <f>IF(G9591='Check Register'!$E$1,H9591,"")</f>
        <v/>
      </c>
      <c r="J9591" s="16" t="str">
        <f t="shared" si="450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9"/>
        <v>Mar 20</v>
      </c>
      <c r="H9592" s="27">
        <f t="shared" si="451"/>
        <v>9591</v>
      </c>
      <c r="I9592" s="30" t="str">
        <f>IF(G9592='Check Register'!$E$1,H9592,"")</f>
        <v/>
      </c>
      <c r="J9592" s="16" t="str">
        <f t="shared" si="450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9"/>
        <v>Mar 20</v>
      </c>
      <c r="H9593" s="27">
        <f t="shared" si="451"/>
        <v>9592</v>
      </c>
      <c r="I9593" s="30" t="str">
        <f>IF(G9593='Check Register'!$E$1,H9593,"")</f>
        <v/>
      </c>
      <c r="J9593" s="16" t="str">
        <f t="shared" si="450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9"/>
        <v>Mar 20</v>
      </c>
      <c r="H9594" s="27">
        <f t="shared" si="451"/>
        <v>9593</v>
      </c>
      <c r="I9594" s="30" t="str">
        <f>IF(G9594='Check Register'!$E$1,H9594,"")</f>
        <v/>
      </c>
      <c r="J9594" s="16" t="str">
        <f t="shared" si="450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9"/>
        <v>Mar 20</v>
      </c>
      <c r="H9595" s="27">
        <f t="shared" si="451"/>
        <v>9594</v>
      </c>
      <c r="I9595" s="30" t="str">
        <f>IF(G9595='Check Register'!$E$1,H9595,"")</f>
        <v/>
      </c>
      <c r="J9595" s="16" t="str">
        <f t="shared" si="450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9"/>
        <v>Mar 20</v>
      </c>
      <c r="H9596" s="27">
        <f t="shared" si="451"/>
        <v>9595</v>
      </c>
      <c r="I9596" s="30" t="str">
        <f>IF(G9596='Check Register'!$E$1,H9596,"")</f>
        <v/>
      </c>
      <c r="J9596" s="16" t="str">
        <f t="shared" si="450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9"/>
        <v>Mar 20</v>
      </c>
      <c r="H9597" s="27">
        <f t="shared" si="451"/>
        <v>9596</v>
      </c>
      <c r="I9597" s="30" t="str">
        <f>IF(G9597='Check Register'!$E$1,H9597,"")</f>
        <v/>
      </c>
      <c r="J9597" s="16" t="str">
        <f t="shared" si="450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9"/>
        <v>Mar 20</v>
      </c>
      <c r="H9598" s="27">
        <f t="shared" si="451"/>
        <v>9597</v>
      </c>
      <c r="I9598" s="30" t="str">
        <f>IF(G9598='Check Register'!$E$1,H9598,"")</f>
        <v/>
      </c>
      <c r="J9598" s="16" t="str">
        <f t="shared" si="450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9"/>
        <v>Mar 20</v>
      </c>
      <c r="H9599" s="27">
        <f t="shared" si="451"/>
        <v>9598</v>
      </c>
      <c r="I9599" s="30" t="str">
        <f>IF(G9599='Check Register'!$E$1,H9599,"")</f>
        <v/>
      </c>
      <c r="J9599" s="16" t="str">
        <f t="shared" si="450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9"/>
        <v>Mar 20</v>
      </c>
      <c r="H9600" s="27">
        <f t="shared" si="451"/>
        <v>9599</v>
      </c>
      <c r="I9600" s="30" t="str">
        <f>IF(G9600='Check Register'!$E$1,H9600,"")</f>
        <v/>
      </c>
      <c r="J9600" s="16" t="str">
        <f t="shared" si="450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9"/>
        <v>Mar 20</v>
      </c>
      <c r="H9601" s="27">
        <f t="shared" si="451"/>
        <v>9600</v>
      </c>
      <c r="I9601" s="30" t="str">
        <f>IF(G9601='Check Register'!$E$1,H9601,"")</f>
        <v/>
      </c>
      <c r="J9601" s="16" t="str">
        <f t="shared" si="450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2">VLOOKUP(C9602,W:Y,3,TRUE)</f>
        <v>Mar 20</v>
      </c>
      <c r="H9602" s="27">
        <f t="shared" si="451"/>
        <v>9601</v>
      </c>
      <c r="I9602" s="30" t="str">
        <f>IF(G9602='Check Register'!$E$1,H9602,"")</f>
        <v/>
      </c>
      <c r="J9602" s="16" t="str">
        <f t="shared" ref="J9602:J9665" si="453">IFERROR(SMALL($I$2:$I$100000,H9602),"")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2"/>
        <v>Mar 20</v>
      </c>
      <c r="H9603" s="27">
        <f t="shared" si="451"/>
        <v>9602</v>
      </c>
      <c r="I9603" s="30" t="str">
        <f>IF(G9603='Check Register'!$E$1,H9603,"")</f>
        <v/>
      </c>
      <c r="J9603" s="16" t="str">
        <f t="shared" si="453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2"/>
        <v>Mar 20</v>
      </c>
      <c r="H9604" s="27">
        <f t="shared" si="451"/>
        <v>9603</v>
      </c>
      <c r="I9604" s="30" t="str">
        <f>IF(G9604='Check Register'!$E$1,H9604,"")</f>
        <v/>
      </c>
      <c r="J9604" s="16" t="str">
        <f t="shared" si="453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2"/>
        <v>Mar 20</v>
      </c>
      <c r="H9605" s="27">
        <f t="shared" si="451"/>
        <v>9604</v>
      </c>
      <c r="I9605" s="30" t="str">
        <f>IF(G9605='Check Register'!$E$1,H9605,"")</f>
        <v/>
      </c>
      <c r="J9605" s="16" t="str">
        <f t="shared" si="453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2"/>
        <v>Mar 20</v>
      </c>
      <c r="H9606" s="27">
        <f t="shared" si="451"/>
        <v>9605</v>
      </c>
      <c r="I9606" s="30" t="str">
        <f>IF(G9606='Check Register'!$E$1,H9606,"")</f>
        <v/>
      </c>
      <c r="J9606" s="16" t="str">
        <f t="shared" si="453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2"/>
        <v>Mar 20</v>
      </c>
      <c r="H9607" s="27">
        <f t="shared" si="451"/>
        <v>9606</v>
      </c>
      <c r="I9607" s="30" t="str">
        <f>IF(G9607='Check Register'!$E$1,H9607,"")</f>
        <v/>
      </c>
      <c r="J9607" s="16" t="str">
        <f t="shared" si="453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2"/>
        <v>Mar 20</v>
      </c>
      <c r="H9608" s="27">
        <f t="shared" ref="H9608:H9671" si="454">1+H9607</f>
        <v>9607</v>
      </c>
      <c r="I9608" s="30" t="str">
        <f>IF(G9608='Check Register'!$E$1,H9608,"")</f>
        <v/>
      </c>
      <c r="J9608" s="16" t="str">
        <f t="shared" si="453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2"/>
        <v>Mar 20</v>
      </c>
      <c r="H9609" s="27">
        <f t="shared" si="454"/>
        <v>9608</v>
      </c>
      <c r="I9609" s="30" t="str">
        <f>IF(G9609='Check Register'!$E$1,H9609,"")</f>
        <v/>
      </c>
      <c r="J9609" s="16" t="str">
        <f t="shared" si="453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2"/>
        <v>Mar 20</v>
      </c>
      <c r="H9610" s="27">
        <f t="shared" si="454"/>
        <v>9609</v>
      </c>
      <c r="I9610" s="30" t="str">
        <f>IF(G9610='Check Register'!$E$1,H9610,"")</f>
        <v/>
      </c>
      <c r="J9610" s="16" t="str">
        <f t="shared" si="453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2"/>
        <v>Mar 20</v>
      </c>
      <c r="H9611" s="27">
        <f t="shared" si="454"/>
        <v>9610</v>
      </c>
      <c r="I9611" s="30" t="str">
        <f>IF(G9611='Check Register'!$E$1,H9611,"")</f>
        <v/>
      </c>
      <c r="J9611" s="16" t="str">
        <f t="shared" si="453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2"/>
        <v>Mar 20</v>
      </c>
      <c r="H9612" s="27">
        <f t="shared" si="454"/>
        <v>9611</v>
      </c>
      <c r="I9612" s="30" t="str">
        <f>IF(G9612='Check Register'!$E$1,H9612,"")</f>
        <v/>
      </c>
      <c r="J9612" s="16" t="str">
        <f t="shared" si="453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2"/>
        <v>Mar 20</v>
      </c>
      <c r="H9613" s="27">
        <f t="shared" si="454"/>
        <v>9612</v>
      </c>
      <c r="I9613" s="30" t="str">
        <f>IF(G9613='Check Register'!$E$1,H9613,"")</f>
        <v/>
      </c>
      <c r="J9613" s="16" t="str">
        <f t="shared" si="453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2"/>
        <v>Mar 20</v>
      </c>
      <c r="H9614" s="27">
        <f t="shared" si="454"/>
        <v>9613</v>
      </c>
      <c r="I9614" s="30" t="str">
        <f>IF(G9614='Check Register'!$E$1,H9614,"")</f>
        <v/>
      </c>
      <c r="J9614" s="16" t="str">
        <f t="shared" si="453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2"/>
        <v>Mar 20</v>
      </c>
      <c r="H9615" s="27">
        <f t="shared" si="454"/>
        <v>9614</v>
      </c>
      <c r="I9615" s="30" t="str">
        <f>IF(G9615='Check Register'!$E$1,H9615,"")</f>
        <v/>
      </c>
      <c r="J9615" s="16" t="str">
        <f t="shared" si="453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2"/>
        <v>Mar 20</v>
      </c>
      <c r="H9616" s="27">
        <f t="shared" si="454"/>
        <v>9615</v>
      </c>
      <c r="I9616" s="30" t="str">
        <f>IF(G9616='Check Register'!$E$1,H9616,"")</f>
        <v/>
      </c>
      <c r="J9616" s="16" t="str">
        <f t="shared" si="453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2"/>
        <v>Mar 20</v>
      </c>
      <c r="H9617" s="27">
        <f t="shared" si="454"/>
        <v>9616</v>
      </c>
      <c r="I9617" s="30" t="str">
        <f>IF(G9617='Check Register'!$E$1,H9617,"")</f>
        <v/>
      </c>
      <c r="J9617" s="16" t="str">
        <f t="shared" si="453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2"/>
        <v>Mar 20</v>
      </c>
      <c r="H9618" s="27">
        <f t="shared" si="454"/>
        <v>9617</v>
      </c>
      <c r="I9618" s="30" t="str">
        <f>IF(G9618='Check Register'!$E$1,H9618,"")</f>
        <v/>
      </c>
      <c r="J9618" s="16" t="str">
        <f t="shared" si="453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2"/>
        <v>Mar 20</v>
      </c>
      <c r="H9619" s="27">
        <f t="shared" si="454"/>
        <v>9618</v>
      </c>
      <c r="I9619" s="30" t="str">
        <f>IF(G9619='Check Register'!$E$1,H9619,"")</f>
        <v/>
      </c>
      <c r="J9619" s="16" t="str">
        <f t="shared" si="453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2"/>
        <v>Mar 20</v>
      </c>
      <c r="H9620" s="27">
        <f t="shared" si="454"/>
        <v>9619</v>
      </c>
      <c r="I9620" s="30" t="str">
        <f>IF(G9620='Check Register'!$E$1,H9620,"")</f>
        <v/>
      </c>
      <c r="J9620" s="16" t="str">
        <f t="shared" si="453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2"/>
        <v>Mar 20</v>
      </c>
      <c r="H9621" s="27">
        <f t="shared" si="454"/>
        <v>9620</v>
      </c>
      <c r="I9621" s="30" t="str">
        <f>IF(G9621='Check Register'!$E$1,H9621,"")</f>
        <v/>
      </c>
      <c r="J9621" s="16" t="str">
        <f t="shared" si="453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2"/>
        <v>Mar 20</v>
      </c>
      <c r="H9622" s="27">
        <f t="shared" si="454"/>
        <v>9621</v>
      </c>
      <c r="I9622" s="30" t="str">
        <f>IF(G9622='Check Register'!$E$1,H9622,"")</f>
        <v/>
      </c>
      <c r="J9622" s="16" t="str">
        <f t="shared" si="453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2"/>
        <v>Mar 20</v>
      </c>
      <c r="H9623" s="27">
        <f t="shared" si="454"/>
        <v>9622</v>
      </c>
      <c r="I9623" s="30" t="str">
        <f>IF(G9623='Check Register'!$E$1,H9623,"")</f>
        <v/>
      </c>
      <c r="J9623" s="16" t="str">
        <f t="shared" si="453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2"/>
        <v>Mar 20</v>
      </c>
      <c r="H9624" s="27">
        <f t="shared" si="454"/>
        <v>9623</v>
      </c>
      <c r="I9624" s="30" t="str">
        <f>IF(G9624='Check Register'!$E$1,H9624,"")</f>
        <v/>
      </c>
      <c r="J9624" s="16" t="str">
        <f t="shared" si="453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2"/>
        <v>Mar 20</v>
      </c>
      <c r="H9625" s="27">
        <f t="shared" si="454"/>
        <v>9624</v>
      </c>
      <c r="I9625" s="30" t="str">
        <f>IF(G9625='Check Register'!$E$1,H9625,"")</f>
        <v/>
      </c>
      <c r="J9625" s="16" t="str">
        <f t="shared" si="453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2"/>
        <v>Mar 20</v>
      </c>
      <c r="H9626" s="27">
        <f t="shared" si="454"/>
        <v>9625</v>
      </c>
      <c r="I9626" s="30" t="str">
        <f>IF(G9626='Check Register'!$E$1,H9626,"")</f>
        <v/>
      </c>
      <c r="J9626" s="16" t="str">
        <f t="shared" si="453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2"/>
        <v>Mar 20</v>
      </c>
      <c r="H9627" s="27">
        <f t="shared" si="454"/>
        <v>9626</v>
      </c>
      <c r="I9627" s="30" t="str">
        <f>IF(G9627='Check Register'!$E$1,H9627,"")</f>
        <v/>
      </c>
      <c r="J9627" s="16" t="str">
        <f t="shared" si="453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2"/>
        <v>Mar 20</v>
      </c>
      <c r="H9628" s="27">
        <f t="shared" si="454"/>
        <v>9627</v>
      </c>
      <c r="I9628" s="30" t="str">
        <f>IF(G9628='Check Register'!$E$1,H9628,"")</f>
        <v/>
      </c>
      <c r="J9628" s="16" t="str">
        <f t="shared" si="453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2"/>
        <v>Mar 20</v>
      </c>
      <c r="H9629" s="27">
        <f t="shared" si="454"/>
        <v>9628</v>
      </c>
      <c r="I9629" s="30" t="str">
        <f>IF(G9629='Check Register'!$E$1,H9629,"")</f>
        <v/>
      </c>
      <c r="J9629" s="16" t="str">
        <f t="shared" si="453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2"/>
        <v>Mar 20</v>
      </c>
      <c r="H9630" s="27">
        <f t="shared" si="454"/>
        <v>9629</v>
      </c>
      <c r="I9630" s="30" t="str">
        <f>IF(G9630='Check Register'!$E$1,H9630,"")</f>
        <v/>
      </c>
      <c r="J9630" s="16" t="str">
        <f t="shared" si="453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2"/>
        <v>Mar 20</v>
      </c>
      <c r="H9631" s="27">
        <f t="shared" si="454"/>
        <v>9630</v>
      </c>
      <c r="I9631" s="30" t="str">
        <f>IF(G9631='Check Register'!$E$1,H9631,"")</f>
        <v/>
      </c>
      <c r="J9631" s="16" t="str">
        <f t="shared" si="453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2"/>
        <v>Mar 20</v>
      </c>
      <c r="H9632" s="27">
        <f t="shared" si="454"/>
        <v>9631</v>
      </c>
      <c r="I9632" s="30" t="str">
        <f>IF(G9632='Check Register'!$E$1,H9632,"")</f>
        <v/>
      </c>
      <c r="J9632" s="16" t="str">
        <f t="shared" si="453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2"/>
        <v>Mar 20</v>
      </c>
      <c r="H9633" s="27">
        <f t="shared" si="454"/>
        <v>9632</v>
      </c>
      <c r="I9633" s="30" t="str">
        <f>IF(G9633='Check Register'!$E$1,H9633,"")</f>
        <v/>
      </c>
      <c r="J9633" s="16" t="str">
        <f t="shared" si="453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2"/>
        <v>Mar 20</v>
      </c>
      <c r="H9634" s="27">
        <f t="shared" si="454"/>
        <v>9633</v>
      </c>
      <c r="I9634" s="30" t="str">
        <f>IF(G9634='Check Register'!$E$1,H9634,"")</f>
        <v/>
      </c>
      <c r="J9634" s="16" t="str">
        <f t="shared" si="453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2"/>
        <v>Mar 20</v>
      </c>
      <c r="H9635" s="27">
        <f t="shared" si="454"/>
        <v>9634</v>
      </c>
      <c r="I9635" s="30" t="str">
        <f>IF(G9635='Check Register'!$E$1,H9635,"")</f>
        <v/>
      </c>
      <c r="J9635" s="16" t="str">
        <f t="shared" si="453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2"/>
        <v>Mar 20</v>
      </c>
      <c r="H9636" s="27">
        <f t="shared" si="454"/>
        <v>9635</v>
      </c>
      <c r="I9636" s="30" t="str">
        <f>IF(G9636='Check Register'!$E$1,H9636,"")</f>
        <v/>
      </c>
      <c r="J9636" s="16" t="str">
        <f t="shared" si="453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2"/>
        <v>Mar 20</v>
      </c>
      <c r="H9637" s="27">
        <f t="shared" si="454"/>
        <v>9636</v>
      </c>
      <c r="I9637" s="30" t="str">
        <f>IF(G9637='Check Register'!$E$1,H9637,"")</f>
        <v/>
      </c>
      <c r="J9637" s="16" t="str">
        <f t="shared" si="453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2"/>
        <v>Mar 20</v>
      </c>
      <c r="H9638" s="27">
        <f t="shared" si="454"/>
        <v>9637</v>
      </c>
      <c r="I9638" s="30" t="str">
        <f>IF(G9638='Check Register'!$E$1,H9638,"")</f>
        <v/>
      </c>
      <c r="J9638" s="16" t="str">
        <f t="shared" si="453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2"/>
        <v>Mar 20</v>
      </c>
      <c r="H9639" s="27">
        <f t="shared" si="454"/>
        <v>9638</v>
      </c>
      <c r="I9639" s="30" t="str">
        <f>IF(G9639='Check Register'!$E$1,H9639,"")</f>
        <v/>
      </c>
      <c r="J9639" s="16" t="str">
        <f t="shared" si="453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2"/>
        <v>Mar 20</v>
      </c>
      <c r="H9640" s="27">
        <f t="shared" si="454"/>
        <v>9639</v>
      </c>
      <c r="I9640" s="30" t="str">
        <f>IF(G9640='Check Register'!$E$1,H9640,"")</f>
        <v/>
      </c>
      <c r="J9640" s="16" t="str">
        <f t="shared" si="453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2"/>
        <v>Mar 20</v>
      </c>
      <c r="H9641" s="27">
        <f t="shared" si="454"/>
        <v>9640</v>
      </c>
      <c r="I9641" s="30" t="str">
        <f>IF(G9641='Check Register'!$E$1,H9641,"")</f>
        <v/>
      </c>
      <c r="J9641" s="16" t="str">
        <f t="shared" si="453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2"/>
        <v>Mar 20</v>
      </c>
      <c r="H9642" s="27">
        <f t="shared" si="454"/>
        <v>9641</v>
      </c>
      <c r="I9642" s="30" t="str">
        <f>IF(G9642='Check Register'!$E$1,H9642,"")</f>
        <v/>
      </c>
      <c r="J9642" s="16" t="str">
        <f t="shared" si="453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2"/>
        <v>Mar 20</v>
      </c>
      <c r="H9643" s="27">
        <f t="shared" si="454"/>
        <v>9642</v>
      </c>
      <c r="I9643" s="30" t="str">
        <f>IF(G9643='Check Register'!$E$1,H9643,"")</f>
        <v/>
      </c>
      <c r="J9643" s="16" t="str">
        <f t="shared" si="453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2"/>
        <v>Mar 20</v>
      </c>
      <c r="H9644" s="27">
        <f t="shared" si="454"/>
        <v>9643</v>
      </c>
      <c r="I9644" s="30" t="str">
        <f>IF(G9644='Check Register'!$E$1,H9644,"")</f>
        <v/>
      </c>
      <c r="J9644" s="16" t="str">
        <f t="shared" si="453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2"/>
        <v>Mar 20</v>
      </c>
      <c r="H9645" s="27">
        <f t="shared" si="454"/>
        <v>9644</v>
      </c>
      <c r="I9645" s="30" t="str">
        <f>IF(G9645='Check Register'!$E$1,H9645,"")</f>
        <v/>
      </c>
      <c r="J9645" s="16" t="str">
        <f t="shared" si="453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2"/>
        <v>Mar 20</v>
      </c>
      <c r="H9646" s="27">
        <f t="shared" si="454"/>
        <v>9645</v>
      </c>
      <c r="I9646" s="30" t="str">
        <f>IF(G9646='Check Register'!$E$1,H9646,"")</f>
        <v/>
      </c>
      <c r="J9646" s="16" t="str">
        <f t="shared" si="453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2"/>
        <v>Mar 20</v>
      </c>
      <c r="H9647" s="27">
        <f t="shared" si="454"/>
        <v>9646</v>
      </c>
      <c r="I9647" s="30" t="str">
        <f>IF(G9647='Check Register'!$E$1,H9647,"")</f>
        <v/>
      </c>
      <c r="J9647" s="16" t="str">
        <f t="shared" si="453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2"/>
        <v>Mar 20</v>
      </c>
      <c r="H9648" s="27">
        <f t="shared" si="454"/>
        <v>9647</v>
      </c>
      <c r="I9648" s="30" t="str">
        <f>IF(G9648='Check Register'!$E$1,H9648,"")</f>
        <v/>
      </c>
      <c r="J9648" s="16" t="str">
        <f t="shared" si="453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2"/>
        <v>Mar 20</v>
      </c>
      <c r="H9649" s="27">
        <f t="shared" si="454"/>
        <v>9648</v>
      </c>
      <c r="I9649" s="30" t="str">
        <f>IF(G9649='Check Register'!$E$1,H9649,"")</f>
        <v/>
      </c>
      <c r="J9649" s="16" t="str">
        <f t="shared" si="453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2"/>
        <v>Mar 20</v>
      </c>
      <c r="H9650" s="27">
        <f t="shared" si="454"/>
        <v>9649</v>
      </c>
      <c r="I9650" s="30" t="str">
        <f>IF(G9650='Check Register'!$E$1,H9650,"")</f>
        <v/>
      </c>
      <c r="J9650" s="16" t="str">
        <f t="shared" si="453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2"/>
        <v>Mar 20</v>
      </c>
      <c r="H9651" s="27">
        <f t="shared" si="454"/>
        <v>9650</v>
      </c>
      <c r="I9651" s="30" t="str">
        <f>IF(G9651='Check Register'!$E$1,H9651,"")</f>
        <v/>
      </c>
      <c r="J9651" s="16" t="str">
        <f t="shared" si="453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2"/>
        <v>Mar 20</v>
      </c>
      <c r="H9652" s="27">
        <f t="shared" si="454"/>
        <v>9651</v>
      </c>
      <c r="I9652" s="30" t="str">
        <f>IF(G9652='Check Register'!$E$1,H9652,"")</f>
        <v/>
      </c>
      <c r="J9652" s="16" t="str">
        <f t="shared" si="453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2"/>
        <v>Mar 20</v>
      </c>
      <c r="H9653" s="27">
        <f t="shared" si="454"/>
        <v>9652</v>
      </c>
      <c r="I9653" s="30" t="str">
        <f>IF(G9653='Check Register'!$E$1,H9653,"")</f>
        <v/>
      </c>
      <c r="J9653" s="16" t="str">
        <f t="shared" si="453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2"/>
        <v>Mar 20</v>
      </c>
      <c r="H9654" s="27">
        <f t="shared" si="454"/>
        <v>9653</v>
      </c>
      <c r="I9654" s="30" t="str">
        <f>IF(G9654='Check Register'!$E$1,H9654,"")</f>
        <v/>
      </c>
      <c r="J9654" s="16" t="str">
        <f t="shared" si="453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2"/>
        <v>Mar 20</v>
      </c>
      <c r="H9655" s="27">
        <f t="shared" si="454"/>
        <v>9654</v>
      </c>
      <c r="I9655" s="30" t="str">
        <f>IF(G9655='Check Register'!$E$1,H9655,"")</f>
        <v/>
      </c>
      <c r="J9655" s="16" t="str">
        <f t="shared" si="453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2"/>
        <v>Mar 20</v>
      </c>
      <c r="H9656" s="27">
        <f t="shared" si="454"/>
        <v>9655</v>
      </c>
      <c r="I9656" s="30" t="str">
        <f>IF(G9656='Check Register'!$E$1,H9656,"")</f>
        <v/>
      </c>
      <c r="J9656" s="16" t="str">
        <f t="shared" si="453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2"/>
        <v>Mar 20</v>
      </c>
      <c r="H9657" s="27">
        <f t="shared" si="454"/>
        <v>9656</v>
      </c>
      <c r="I9657" s="30" t="str">
        <f>IF(G9657='Check Register'!$E$1,H9657,"")</f>
        <v/>
      </c>
      <c r="J9657" s="16" t="str">
        <f t="shared" si="453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2"/>
        <v>Mar 20</v>
      </c>
      <c r="H9658" s="27">
        <f t="shared" si="454"/>
        <v>9657</v>
      </c>
      <c r="I9658" s="30" t="str">
        <f>IF(G9658='Check Register'!$E$1,H9658,"")</f>
        <v/>
      </c>
      <c r="J9658" s="16" t="str">
        <f t="shared" si="453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2"/>
        <v>Mar 20</v>
      </c>
      <c r="H9659" s="27">
        <f t="shared" si="454"/>
        <v>9658</v>
      </c>
      <c r="I9659" s="30" t="str">
        <f>IF(G9659='Check Register'!$E$1,H9659,"")</f>
        <v/>
      </c>
      <c r="J9659" s="16" t="str">
        <f t="shared" si="453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2"/>
        <v>Mar 20</v>
      </c>
      <c r="H9660" s="27">
        <f t="shared" si="454"/>
        <v>9659</v>
      </c>
      <c r="I9660" s="30" t="str">
        <f>IF(G9660='Check Register'!$E$1,H9660,"")</f>
        <v/>
      </c>
      <c r="J9660" s="16" t="str">
        <f t="shared" si="453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2"/>
        <v>Mar 20</v>
      </c>
      <c r="H9661" s="27">
        <f t="shared" si="454"/>
        <v>9660</v>
      </c>
      <c r="I9661" s="30" t="str">
        <f>IF(G9661='Check Register'!$E$1,H9661,"")</f>
        <v/>
      </c>
      <c r="J9661" s="16" t="str">
        <f t="shared" si="453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2"/>
        <v>Mar 20</v>
      </c>
      <c r="H9662" s="27">
        <f t="shared" si="454"/>
        <v>9661</v>
      </c>
      <c r="I9662" s="30" t="str">
        <f>IF(G9662='Check Register'!$E$1,H9662,"")</f>
        <v/>
      </c>
      <c r="J9662" s="16" t="str">
        <f t="shared" si="453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2"/>
        <v>Mar 20</v>
      </c>
      <c r="H9663" s="27">
        <f t="shared" si="454"/>
        <v>9662</v>
      </c>
      <c r="I9663" s="30" t="str">
        <f>IF(G9663='Check Register'!$E$1,H9663,"")</f>
        <v/>
      </c>
      <c r="J9663" s="16" t="str">
        <f t="shared" si="453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2"/>
        <v>Mar 20</v>
      </c>
      <c r="H9664" s="27">
        <f t="shared" si="454"/>
        <v>9663</v>
      </c>
      <c r="I9664" s="30" t="str">
        <f>IF(G9664='Check Register'!$E$1,H9664,"")</f>
        <v/>
      </c>
      <c r="J9664" s="16" t="str">
        <f t="shared" si="453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2"/>
        <v>Mar 20</v>
      </c>
      <c r="H9665" s="27">
        <f t="shared" si="454"/>
        <v>9664</v>
      </c>
      <c r="I9665" s="30" t="str">
        <f>IF(G9665='Check Register'!$E$1,H9665,"")</f>
        <v/>
      </c>
      <c r="J9665" s="16" t="str">
        <f t="shared" si="453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5">VLOOKUP(C9666,W:Y,3,TRUE)</f>
        <v>Mar 20</v>
      </c>
      <c r="H9666" s="27">
        <f t="shared" si="454"/>
        <v>9665</v>
      </c>
      <c r="I9666" s="30" t="str">
        <f>IF(G9666='Check Register'!$E$1,H9666,"")</f>
        <v/>
      </c>
      <c r="J9666" s="16" t="str">
        <f t="shared" ref="J9666:J9729" si="456">IFERROR(SMALL($I$2:$I$100000,H9666),"")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5"/>
        <v>Mar 20</v>
      </c>
      <c r="H9667" s="27">
        <f t="shared" si="454"/>
        <v>9666</v>
      </c>
      <c r="I9667" s="30" t="str">
        <f>IF(G9667='Check Register'!$E$1,H9667,"")</f>
        <v/>
      </c>
      <c r="J9667" s="16" t="str">
        <f t="shared" si="456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5"/>
        <v>Mar 20</v>
      </c>
      <c r="H9668" s="27">
        <f t="shared" si="454"/>
        <v>9667</v>
      </c>
      <c r="I9668" s="30" t="str">
        <f>IF(G9668='Check Register'!$E$1,H9668,"")</f>
        <v/>
      </c>
      <c r="J9668" s="16" t="str">
        <f t="shared" si="456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5"/>
        <v>Mar 20</v>
      </c>
      <c r="H9669" s="27">
        <f t="shared" si="454"/>
        <v>9668</v>
      </c>
      <c r="I9669" s="30" t="str">
        <f>IF(G9669='Check Register'!$E$1,H9669,"")</f>
        <v/>
      </c>
      <c r="J9669" s="16" t="str">
        <f t="shared" si="456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5"/>
        <v>Mar 20</v>
      </c>
      <c r="H9670" s="27">
        <f t="shared" si="454"/>
        <v>9669</v>
      </c>
      <c r="I9670" s="30" t="str">
        <f>IF(G9670='Check Register'!$E$1,H9670,"")</f>
        <v/>
      </c>
      <c r="J9670" s="16" t="str">
        <f t="shared" si="456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5"/>
        <v>Mar 20</v>
      </c>
      <c r="H9671" s="27">
        <f t="shared" si="454"/>
        <v>9670</v>
      </c>
      <c r="I9671" s="30" t="str">
        <f>IF(G9671='Check Register'!$E$1,H9671,"")</f>
        <v/>
      </c>
      <c r="J9671" s="16" t="str">
        <f t="shared" si="456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5"/>
        <v>Mar 20</v>
      </c>
      <c r="H9672" s="27">
        <f t="shared" ref="H9672:H9735" si="457">1+H9671</f>
        <v>9671</v>
      </c>
      <c r="I9672" s="30" t="str">
        <f>IF(G9672='Check Register'!$E$1,H9672,"")</f>
        <v/>
      </c>
      <c r="J9672" s="16" t="str">
        <f t="shared" si="456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5"/>
        <v>Mar 20</v>
      </c>
      <c r="H9673" s="27">
        <f t="shared" si="457"/>
        <v>9672</v>
      </c>
      <c r="I9673" s="30" t="str">
        <f>IF(G9673='Check Register'!$E$1,H9673,"")</f>
        <v/>
      </c>
      <c r="J9673" s="16" t="str">
        <f t="shared" si="456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5"/>
        <v>Mar 20</v>
      </c>
      <c r="H9674" s="27">
        <f t="shared" si="457"/>
        <v>9673</v>
      </c>
      <c r="I9674" s="30" t="str">
        <f>IF(G9674='Check Register'!$E$1,H9674,"")</f>
        <v/>
      </c>
      <c r="J9674" s="16" t="str">
        <f t="shared" si="456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5"/>
        <v>Mar 20</v>
      </c>
      <c r="H9675" s="27">
        <f t="shared" si="457"/>
        <v>9674</v>
      </c>
      <c r="I9675" s="30" t="str">
        <f>IF(G9675='Check Register'!$E$1,H9675,"")</f>
        <v/>
      </c>
      <c r="J9675" s="16" t="str">
        <f t="shared" si="456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5"/>
        <v>Mar 20</v>
      </c>
      <c r="H9676" s="27">
        <f t="shared" si="457"/>
        <v>9675</v>
      </c>
      <c r="I9676" s="30" t="str">
        <f>IF(G9676='Check Register'!$E$1,H9676,"")</f>
        <v/>
      </c>
      <c r="J9676" s="16" t="str">
        <f t="shared" si="456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5"/>
        <v>Mar 20</v>
      </c>
      <c r="H9677" s="27">
        <f t="shared" si="457"/>
        <v>9676</v>
      </c>
      <c r="I9677" s="30" t="str">
        <f>IF(G9677='Check Register'!$E$1,H9677,"")</f>
        <v/>
      </c>
      <c r="J9677" s="16" t="str">
        <f t="shared" si="456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5"/>
        <v>Mar 20</v>
      </c>
      <c r="H9678" s="27">
        <f t="shared" si="457"/>
        <v>9677</v>
      </c>
      <c r="I9678" s="30" t="str">
        <f>IF(G9678='Check Register'!$E$1,H9678,"")</f>
        <v/>
      </c>
      <c r="J9678" s="16" t="str">
        <f t="shared" si="456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5"/>
        <v>Mar 20</v>
      </c>
      <c r="H9679" s="27">
        <f t="shared" si="457"/>
        <v>9678</v>
      </c>
      <c r="I9679" s="30" t="str">
        <f>IF(G9679='Check Register'!$E$1,H9679,"")</f>
        <v/>
      </c>
      <c r="J9679" s="16" t="str">
        <f t="shared" si="456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5"/>
        <v>April 20</v>
      </c>
      <c r="H9680" s="27">
        <f t="shared" si="457"/>
        <v>9679</v>
      </c>
      <c r="I9680" s="30" t="str">
        <f>IF(G9680='Check Register'!$E$1,H9680,"")</f>
        <v/>
      </c>
      <c r="J9680" s="16" t="str">
        <f t="shared" si="456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5"/>
        <v>April 20</v>
      </c>
      <c r="H9681" s="27">
        <f t="shared" si="457"/>
        <v>9680</v>
      </c>
      <c r="I9681" s="30" t="str">
        <f>IF(G9681='Check Register'!$E$1,H9681,"")</f>
        <v/>
      </c>
      <c r="J9681" s="16" t="str">
        <f t="shared" si="456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5"/>
        <v>April 20</v>
      </c>
      <c r="H9682" s="27">
        <f t="shared" si="457"/>
        <v>9681</v>
      </c>
      <c r="I9682" s="30" t="str">
        <f>IF(G9682='Check Register'!$E$1,H9682,"")</f>
        <v/>
      </c>
      <c r="J9682" s="16" t="str">
        <f t="shared" si="456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5"/>
        <v>April 20</v>
      </c>
      <c r="H9683" s="27">
        <f t="shared" si="457"/>
        <v>9682</v>
      </c>
      <c r="I9683" s="30" t="str">
        <f>IF(G9683='Check Register'!$E$1,H9683,"")</f>
        <v/>
      </c>
      <c r="J9683" s="16" t="str">
        <f t="shared" si="456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5"/>
        <v>April 20</v>
      </c>
      <c r="H9684" s="27">
        <f t="shared" si="457"/>
        <v>9683</v>
      </c>
      <c r="I9684" s="30" t="str">
        <f>IF(G9684='Check Register'!$E$1,H9684,"")</f>
        <v/>
      </c>
      <c r="J9684" s="16" t="str">
        <f t="shared" si="456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5"/>
        <v>April 20</v>
      </c>
      <c r="H9685" s="27">
        <f t="shared" si="457"/>
        <v>9684</v>
      </c>
      <c r="I9685" s="30" t="str">
        <f>IF(G9685='Check Register'!$E$1,H9685,"")</f>
        <v/>
      </c>
      <c r="J9685" s="16" t="str">
        <f t="shared" si="456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5"/>
        <v>April 20</v>
      </c>
      <c r="H9686" s="27">
        <f t="shared" si="457"/>
        <v>9685</v>
      </c>
      <c r="I9686" s="30" t="str">
        <f>IF(G9686='Check Register'!$E$1,H9686,"")</f>
        <v/>
      </c>
      <c r="J9686" s="16" t="str">
        <f t="shared" si="456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5"/>
        <v>April 20</v>
      </c>
      <c r="H9687" s="27">
        <f t="shared" si="457"/>
        <v>9686</v>
      </c>
      <c r="I9687" s="30" t="str">
        <f>IF(G9687='Check Register'!$E$1,H9687,"")</f>
        <v/>
      </c>
      <c r="J9687" s="16" t="str">
        <f t="shared" si="456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5"/>
        <v>April 20</v>
      </c>
      <c r="H9688" s="27">
        <f t="shared" si="457"/>
        <v>9687</v>
      </c>
      <c r="I9688" s="30" t="str">
        <f>IF(G9688='Check Register'!$E$1,H9688,"")</f>
        <v/>
      </c>
      <c r="J9688" s="16" t="str">
        <f t="shared" si="456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5"/>
        <v>April 20</v>
      </c>
      <c r="H9689" s="27">
        <f t="shared" si="457"/>
        <v>9688</v>
      </c>
      <c r="I9689" s="30" t="str">
        <f>IF(G9689='Check Register'!$E$1,H9689,"")</f>
        <v/>
      </c>
      <c r="J9689" s="16" t="str">
        <f t="shared" si="456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5"/>
        <v>April 20</v>
      </c>
      <c r="H9690" s="27">
        <f t="shared" si="457"/>
        <v>9689</v>
      </c>
      <c r="I9690" s="30" t="str">
        <f>IF(G9690='Check Register'!$E$1,H9690,"")</f>
        <v/>
      </c>
      <c r="J9690" s="16" t="str">
        <f t="shared" si="456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5"/>
        <v>April 20</v>
      </c>
      <c r="H9691" s="27">
        <f t="shared" si="457"/>
        <v>9690</v>
      </c>
      <c r="I9691" s="30" t="str">
        <f>IF(G9691='Check Register'!$E$1,H9691,"")</f>
        <v/>
      </c>
      <c r="J9691" s="16" t="str">
        <f t="shared" si="456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5"/>
        <v>April 20</v>
      </c>
      <c r="H9692" s="27">
        <f t="shared" si="457"/>
        <v>9691</v>
      </c>
      <c r="I9692" s="30" t="str">
        <f>IF(G9692='Check Register'!$E$1,H9692,"")</f>
        <v/>
      </c>
      <c r="J9692" s="16" t="str">
        <f t="shared" si="456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5"/>
        <v>April 20</v>
      </c>
      <c r="H9693" s="27">
        <f t="shared" si="457"/>
        <v>9692</v>
      </c>
      <c r="I9693" s="30" t="str">
        <f>IF(G9693='Check Register'!$E$1,H9693,"")</f>
        <v/>
      </c>
      <c r="J9693" s="16" t="str">
        <f t="shared" si="456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5"/>
        <v>April 20</v>
      </c>
      <c r="H9694" s="27">
        <f t="shared" si="457"/>
        <v>9693</v>
      </c>
      <c r="I9694" s="30" t="str">
        <f>IF(G9694='Check Register'!$E$1,H9694,"")</f>
        <v/>
      </c>
      <c r="J9694" s="16" t="str">
        <f t="shared" si="456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5"/>
        <v>April 20</v>
      </c>
      <c r="H9695" s="27">
        <f t="shared" si="457"/>
        <v>9694</v>
      </c>
      <c r="I9695" s="30" t="str">
        <f>IF(G9695='Check Register'!$E$1,H9695,"")</f>
        <v/>
      </c>
      <c r="J9695" s="16" t="str">
        <f t="shared" si="456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5"/>
        <v>April 20</v>
      </c>
      <c r="H9696" s="27">
        <f t="shared" si="457"/>
        <v>9695</v>
      </c>
      <c r="I9696" s="30" t="str">
        <f>IF(G9696='Check Register'!$E$1,H9696,"")</f>
        <v/>
      </c>
      <c r="J9696" s="16" t="str">
        <f t="shared" si="456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5"/>
        <v>April 20</v>
      </c>
      <c r="H9697" s="27">
        <f t="shared" si="457"/>
        <v>9696</v>
      </c>
      <c r="I9697" s="30" t="str">
        <f>IF(G9697='Check Register'!$E$1,H9697,"")</f>
        <v/>
      </c>
      <c r="J9697" s="16" t="str">
        <f t="shared" si="456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5"/>
        <v>April 20</v>
      </c>
      <c r="H9698" s="27">
        <f t="shared" si="457"/>
        <v>9697</v>
      </c>
      <c r="I9698" s="30" t="str">
        <f>IF(G9698='Check Register'!$E$1,H9698,"")</f>
        <v/>
      </c>
      <c r="J9698" s="16" t="str">
        <f t="shared" si="456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5"/>
        <v>April 20</v>
      </c>
      <c r="H9699" s="27">
        <f t="shared" si="457"/>
        <v>9698</v>
      </c>
      <c r="I9699" s="30" t="str">
        <f>IF(G9699='Check Register'!$E$1,H9699,"")</f>
        <v/>
      </c>
      <c r="J9699" s="16" t="str">
        <f t="shared" si="456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5"/>
        <v>April 20</v>
      </c>
      <c r="H9700" s="27">
        <f t="shared" si="457"/>
        <v>9699</v>
      </c>
      <c r="I9700" s="30" t="str">
        <f>IF(G9700='Check Register'!$E$1,H9700,"")</f>
        <v/>
      </c>
      <c r="J9700" s="16" t="str">
        <f t="shared" si="456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5"/>
        <v>April 20</v>
      </c>
      <c r="H9701" s="27">
        <f t="shared" si="457"/>
        <v>9700</v>
      </c>
      <c r="I9701" s="30" t="str">
        <f>IF(G9701='Check Register'!$E$1,H9701,"")</f>
        <v/>
      </c>
      <c r="J9701" s="16" t="str">
        <f t="shared" si="456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5"/>
        <v>April 20</v>
      </c>
      <c r="H9702" s="27">
        <f t="shared" si="457"/>
        <v>9701</v>
      </c>
      <c r="I9702" s="30" t="str">
        <f>IF(G9702='Check Register'!$E$1,H9702,"")</f>
        <v/>
      </c>
      <c r="J9702" s="16" t="str">
        <f t="shared" si="456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5"/>
        <v>April 20</v>
      </c>
      <c r="H9703" s="27">
        <f t="shared" si="457"/>
        <v>9702</v>
      </c>
      <c r="I9703" s="30" t="str">
        <f>IF(G9703='Check Register'!$E$1,H9703,"")</f>
        <v/>
      </c>
      <c r="J9703" s="16" t="str">
        <f t="shared" si="456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5"/>
        <v>April 20</v>
      </c>
      <c r="H9704" s="27">
        <f t="shared" si="457"/>
        <v>9703</v>
      </c>
      <c r="I9704" s="30" t="str">
        <f>IF(G9704='Check Register'!$E$1,H9704,"")</f>
        <v/>
      </c>
      <c r="J9704" s="16" t="str">
        <f t="shared" si="456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5"/>
        <v>April 20</v>
      </c>
      <c r="H9705" s="27">
        <f t="shared" si="457"/>
        <v>9704</v>
      </c>
      <c r="I9705" s="30" t="str">
        <f>IF(G9705='Check Register'!$E$1,H9705,"")</f>
        <v/>
      </c>
      <c r="J9705" s="16" t="str">
        <f t="shared" si="456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5"/>
        <v>April 20</v>
      </c>
      <c r="H9706" s="27">
        <f t="shared" si="457"/>
        <v>9705</v>
      </c>
      <c r="I9706" s="30" t="str">
        <f>IF(G9706='Check Register'!$E$1,H9706,"")</f>
        <v/>
      </c>
      <c r="J9706" s="16" t="str">
        <f t="shared" si="456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5"/>
        <v>April 20</v>
      </c>
      <c r="H9707" s="27">
        <f t="shared" si="457"/>
        <v>9706</v>
      </c>
      <c r="I9707" s="30" t="str">
        <f>IF(G9707='Check Register'!$E$1,H9707,"")</f>
        <v/>
      </c>
      <c r="J9707" s="16" t="str">
        <f t="shared" si="456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5"/>
        <v>April 20</v>
      </c>
      <c r="H9708" s="27">
        <f t="shared" si="457"/>
        <v>9707</v>
      </c>
      <c r="I9708" s="30" t="str">
        <f>IF(G9708='Check Register'!$E$1,H9708,"")</f>
        <v/>
      </c>
      <c r="J9708" s="16" t="str">
        <f t="shared" si="456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5"/>
        <v>April 20</v>
      </c>
      <c r="H9709" s="27">
        <f t="shared" si="457"/>
        <v>9708</v>
      </c>
      <c r="I9709" s="30" t="str">
        <f>IF(G9709='Check Register'!$E$1,H9709,"")</f>
        <v/>
      </c>
      <c r="J9709" s="16" t="str">
        <f t="shared" si="456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5"/>
        <v>April 20</v>
      </c>
      <c r="H9710" s="27">
        <f t="shared" si="457"/>
        <v>9709</v>
      </c>
      <c r="I9710" s="30" t="str">
        <f>IF(G9710='Check Register'!$E$1,H9710,"")</f>
        <v/>
      </c>
      <c r="J9710" s="16" t="str">
        <f t="shared" si="456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5"/>
        <v>April 20</v>
      </c>
      <c r="H9711" s="27">
        <f t="shared" si="457"/>
        <v>9710</v>
      </c>
      <c r="I9711" s="30" t="str">
        <f>IF(G9711='Check Register'!$E$1,H9711,"")</f>
        <v/>
      </c>
      <c r="J9711" s="16" t="str">
        <f t="shared" si="456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5"/>
        <v>April 20</v>
      </c>
      <c r="H9712" s="27">
        <f t="shared" si="457"/>
        <v>9711</v>
      </c>
      <c r="I9712" s="30" t="str">
        <f>IF(G9712='Check Register'!$E$1,H9712,"")</f>
        <v/>
      </c>
      <c r="J9712" s="16" t="str">
        <f t="shared" si="456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5"/>
        <v>April 20</v>
      </c>
      <c r="H9713" s="27">
        <f t="shared" si="457"/>
        <v>9712</v>
      </c>
      <c r="I9713" s="30" t="str">
        <f>IF(G9713='Check Register'!$E$1,H9713,"")</f>
        <v/>
      </c>
      <c r="J9713" s="16" t="str">
        <f t="shared" si="456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5"/>
        <v>April 20</v>
      </c>
      <c r="H9714" s="27">
        <f t="shared" si="457"/>
        <v>9713</v>
      </c>
      <c r="I9714" s="30" t="str">
        <f>IF(G9714='Check Register'!$E$1,H9714,"")</f>
        <v/>
      </c>
      <c r="J9714" s="16" t="str">
        <f t="shared" si="456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5"/>
        <v>April 20</v>
      </c>
      <c r="H9715" s="27">
        <f t="shared" si="457"/>
        <v>9714</v>
      </c>
      <c r="I9715" s="30" t="str">
        <f>IF(G9715='Check Register'!$E$1,H9715,"")</f>
        <v/>
      </c>
      <c r="J9715" s="16" t="str">
        <f t="shared" si="456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5"/>
        <v>April 20</v>
      </c>
      <c r="H9716" s="27">
        <f t="shared" si="457"/>
        <v>9715</v>
      </c>
      <c r="I9716" s="30" t="str">
        <f>IF(G9716='Check Register'!$E$1,H9716,"")</f>
        <v/>
      </c>
      <c r="J9716" s="16" t="str">
        <f t="shared" si="456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5"/>
        <v>April 20</v>
      </c>
      <c r="H9717" s="27">
        <f t="shared" si="457"/>
        <v>9716</v>
      </c>
      <c r="I9717" s="30" t="str">
        <f>IF(G9717='Check Register'!$E$1,H9717,"")</f>
        <v/>
      </c>
      <c r="J9717" s="16" t="str">
        <f t="shared" si="456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5"/>
        <v>April 20</v>
      </c>
      <c r="H9718" s="27">
        <f t="shared" si="457"/>
        <v>9717</v>
      </c>
      <c r="I9718" s="30" t="str">
        <f>IF(G9718='Check Register'!$E$1,H9718,"")</f>
        <v/>
      </c>
      <c r="J9718" s="16" t="str">
        <f t="shared" si="456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5"/>
        <v>April 20</v>
      </c>
      <c r="H9719" s="27">
        <f t="shared" si="457"/>
        <v>9718</v>
      </c>
      <c r="I9719" s="30" t="str">
        <f>IF(G9719='Check Register'!$E$1,H9719,"")</f>
        <v/>
      </c>
      <c r="J9719" s="16" t="str">
        <f t="shared" si="456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5"/>
        <v>April 20</v>
      </c>
      <c r="H9720" s="27">
        <f t="shared" si="457"/>
        <v>9719</v>
      </c>
      <c r="I9720" s="30" t="str">
        <f>IF(G9720='Check Register'!$E$1,H9720,"")</f>
        <v/>
      </c>
      <c r="J9720" s="16" t="str">
        <f t="shared" si="456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5"/>
        <v>April 20</v>
      </c>
      <c r="H9721" s="27">
        <f t="shared" si="457"/>
        <v>9720</v>
      </c>
      <c r="I9721" s="30" t="str">
        <f>IF(G9721='Check Register'!$E$1,H9721,"")</f>
        <v/>
      </c>
      <c r="J9721" s="16" t="str">
        <f t="shared" si="456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5"/>
        <v>April 20</v>
      </c>
      <c r="H9722" s="27">
        <f t="shared" si="457"/>
        <v>9721</v>
      </c>
      <c r="I9722" s="30" t="str">
        <f>IF(G9722='Check Register'!$E$1,H9722,"")</f>
        <v/>
      </c>
      <c r="J9722" s="16" t="str">
        <f t="shared" si="456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5"/>
        <v>April 20</v>
      </c>
      <c r="H9723" s="27">
        <f t="shared" si="457"/>
        <v>9722</v>
      </c>
      <c r="I9723" s="30" t="str">
        <f>IF(G9723='Check Register'!$E$1,H9723,"")</f>
        <v/>
      </c>
      <c r="J9723" s="16" t="str">
        <f t="shared" si="456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5"/>
        <v>April 20</v>
      </c>
      <c r="H9724" s="27">
        <f t="shared" si="457"/>
        <v>9723</v>
      </c>
      <c r="I9724" s="30" t="str">
        <f>IF(G9724='Check Register'!$E$1,H9724,"")</f>
        <v/>
      </c>
      <c r="J9724" s="16" t="str">
        <f t="shared" si="456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5"/>
        <v>April 20</v>
      </c>
      <c r="H9725" s="27">
        <f t="shared" si="457"/>
        <v>9724</v>
      </c>
      <c r="I9725" s="30" t="str">
        <f>IF(G9725='Check Register'!$E$1,H9725,"")</f>
        <v/>
      </c>
      <c r="J9725" s="16" t="str">
        <f t="shared" si="456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5"/>
        <v>April 20</v>
      </c>
      <c r="H9726" s="27">
        <f t="shared" si="457"/>
        <v>9725</v>
      </c>
      <c r="I9726" s="30" t="str">
        <f>IF(G9726='Check Register'!$E$1,H9726,"")</f>
        <v/>
      </c>
      <c r="J9726" s="16" t="str">
        <f t="shared" si="456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5"/>
        <v>April 20</v>
      </c>
      <c r="H9727" s="27">
        <f t="shared" si="457"/>
        <v>9726</v>
      </c>
      <c r="I9727" s="30" t="str">
        <f>IF(G9727='Check Register'!$E$1,H9727,"")</f>
        <v/>
      </c>
      <c r="J9727" s="16" t="str">
        <f t="shared" si="456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5"/>
        <v>April 20</v>
      </c>
      <c r="H9728" s="27">
        <f t="shared" si="457"/>
        <v>9727</v>
      </c>
      <c r="I9728" s="30" t="str">
        <f>IF(G9728='Check Register'!$E$1,H9728,"")</f>
        <v/>
      </c>
      <c r="J9728" s="16" t="str">
        <f t="shared" si="456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5"/>
        <v>April 20</v>
      </c>
      <c r="H9729" s="27">
        <f t="shared" si="457"/>
        <v>9728</v>
      </c>
      <c r="I9729" s="30" t="str">
        <f>IF(G9729='Check Register'!$E$1,H9729,"")</f>
        <v/>
      </c>
      <c r="J9729" s="16" t="str">
        <f t="shared" si="456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8">VLOOKUP(C9730,W:Y,3,TRUE)</f>
        <v>April 20</v>
      </c>
      <c r="H9730" s="27">
        <f t="shared" si="457"/>
        <v>9729</v>
      </c>
      <c r="I9730" s="30" t="str">
        <f>IF(G9730='Check Register'!$E$1,H9730,"")</f>
        <v/>
      </c>
      <c r="J9730" s="16" t="str">
        <f t="shared" ref="J9730:J9793" si="459">IFERROR(SMALL($I$2:$I$100000,H9730),"")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8"/>
        <v>April 20</v>
      </c>
      <c r="H9731" s="27">
        <f t="shared" si="457"/>
        <v>9730</v>
      </c>
      <c r="I9731" s="30" t="str">
        <f>IF(G9731='Check Register'!$E$1,H9731,"")</f>
        <v/>
      </c>
      <c r="J9731" s="16" t="str">
        <f t="shared" si="459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8"/>
        <v>April 20</v>
      </c>
      <c r="H9732" s="27">
        <f t="shared" si="457"/>
        <v>9731</v>
      </c>
      <c r="I9732" s="30" t="str">
        <f>IF(G9732='Check Register'!$E$1,H9732,"")</f>
        <v/>
      </c>
      <c r="J9732" s="16" t="str">
        <f t="shared" si="459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8"/>
        <v>April 20</v>
      </c>
      <c r="H9733" s="27">
        <f t="shared" si="457"/>
        <v>9732</v>
      </c>
      <c r="I9733" s="30" t="str">
        <f>IF(G9733='Check Register'!$E$1,H9733,"")</f>
        <v/>
      </c>
      <c r="J9733" s="16" t="str">
        <f t="shared" si="459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8"/>
        <v>April 20</v>
      </c>
      <c r="H9734" s="27">
        <f t="shared" si="457"/>
        <v>9733</v>
      </c>
      <c r="I9734" s="30" t="str">
        <f>IF(G9734='Check Register'!$E$1,H9734,"")</f>
        <v/>
      </c>
      <c r="J9734" s="16" t="str">
        <f t="shared" si="459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8"/>
        <v>April 20</v>
      </c>
      <c r="H9735" s="27">
        <f t="shared" si="457"/>
        <v>9734</v>
      </c>
      <c r="I9735" s="30" t="str">
        <f>IF(G9735='Check Register'!$E$1,H9735,"")</f>
        <v/>
      </c>
      <c r="J9735" s="16" t="str">
        <f t="shared" si="459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8"/>
        <v>April 20</v>
      </c>
      <c r="H9736" s="27">
        <f t="shared" ref="H9736:H9799" si="460">1+H9735</f>
        <v>9735</v>
      </c>
      <c r="I9736" s="30" t="str">
        <f>IF(G9736='Check Register'!$E$1,H9736,"")</f>
        <v/>
      </c>
      <c r="J9736" s="16" t="str">
        <f t="shared" si="459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8"/>
        <v>April 20</v>
      </c>
      <c r="H9737" s="27">
        <f t="shared" si="460"/>
        <v>9736</v>
      </c>
      <c r="I9737" s="30" t="str">
        <f>IF(G9737='Check Register'!$E$1,H9737,"")</f>
        <v/>
      </c>
      <c r="J9737" s="16" t="str">
        <f t="shared" si="459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8"/>
        <v>April 20</v>
      </c>
      <c r="H9738" s="27">
        <f t="shared" si="460"/>
        <v>9737</v>
      </c>
      <c r="I9738" s="30" t="str">
        <f>IF(G9738='Check Register'!$E$1,H9738,"")</f>
        <v/>
      </c>
      <c r="J9738" s="16" t="str">
        <f t="shared" si="459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8"/>
        <v>April 20</v>
      </c>
      <c r="H9739" s="27">
        <f t="shared" si="460"/>
        <v>9738</v>
      </c>
      <c r="I9739" s="30" t="str">
        <f>IF(G9739='Check Register'!$E$1,H9739,"")</f>
        <v/>
      </c>
      <c r="J9739" s="16" t="str">
        <f t="shared" si="459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8"/>
        <v>April 20</v>
      </c>
      <c r="H9740" s="27">
        <f t="shared" si="460"/>
        <v>9739</v>
      </c>
      <c r="I9740" s="30" t="str">
        <f>IF(G9740='Check Register'!$E$1,H9740,"")</f>
        <v/>
      </c>
      <c r="J9740" s="16" t="str">
        <f t="shared" si="459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8"/>
        <v>April 20</v>
      </c>
      <c r="H9741" s="27">
        <f t="shared" si="460"/>
        <v>9740</v>
      </c>
      <c r="I9741" s="30" t="str">
        <f>IF(G9741='Check Register'!$E$1,H9741,"")</f>
        <v/>
      </c>
      <c r="J9741" s="16" t="str">
        <f t="shared" si="459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8"/>
        <v>April 20</v>
      </c>
      <c r="H9742" s="27">
        <f t="shared" si="460"/>
        <v>9741</v>
      </c>
      <c r="I9742" s="30" t="str">
        <f>IF(G9742='Check Register'!$E$1,H9742,"")</f>
        <v/>
      </c>
      <c r="J9742" s="16" t="str">
        <f t="shared" si="459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8"/>
        <v>April 20</v>
      </c>
      <c r="H9743" s="27">
        <f t="shared" si="460"/>
        <v>9742</v>
      </c>
      <c r="I9743" s="30" t="str">
        <f>IF(G9743='Check Register'!$E$1,H9743,"")</f>
        <v/>
      </c>
      <c r="J9743" s="16" t="str">
        <f t="shared" si="459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8"/>
        <v>April 20</v>
      </c>
      <c r="H9744" s="27">
        <f t="shared" si="460"/>
        <v>9743</v>
      </c>
      <c r="I9744" s="30" t="str">
        <f>IF(G9744='Check Register'!$E$1,H9744,"")</f>
        <v/>
      </c>
      <c r="J9744" s="16" t="str">
        <f t="shared" si="459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8"/>
        <v>April 20</v>
      </c>
      <c r="H9745" s="27">
        <f t="shared" si="460"/>
        <v>9744</v>
      </c>
      <c r="I9745" s="30" t="str">
        <f>IF(G9745='Check Register'!$E$1,H9745,"")</f>
        <v/>
      </c>
      <c r="J9745" s="16" t="str">
        <f t="shared" si="459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8"/>
        <v>April 20</v>
      </c>
      <c r="H9746" s="27">
        <f t="shared" si="460"/>
        <v>9745</v>
      </c>
      <c r="I9746" s="30" t="str">
        <f>IF(G9746='Check Register'!$E$1,H9746,"")</f>
        <v/>
      </c>
      <c r="J9746" s="16" t="str">
        <f t="shared" si="459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8"/>
        <v>April 20</v>
      </c>
      <c r="H9747" s="27">
        <f t="shared" si="460"/>
        <v>9746</v>
      </c>
      <c r="I9747" s="30" t="str">
        <f>IF(G9747='Check Register'!$E$1,H9747,"")</f>
        <v/>
      </c>
      <c r="J9747" s="16" t="str">
        <f t="shared" si="459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8"/>
        <v>April 20</v>
      </c>
      <c r="H9748" s="27">
        <f t="shared" si="460"/>
        <v>9747</v>
      </c>
      <c r="I9748" s="30" t="str">
        <f>IF(G9748='Check Register'!$E$1,H9748,"")</f>
        <v/>
      </c>
      <c r="J9748" s="16" t="str">
        <f t="shared" si="459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8"/>
        <v>April 20</v>
      </c>
      <c r="H9749" s="27">
        <f t="shared" si="460"/>
        <v>9748</v>
      </c>
      <c r="I9749" s="30" t="str">
        <f>IF(G9749='Check Register'!$E$1,H9749,"")</f>
        <v/>
      </c>
      <c r="J9749" s="16" t="str">
        <f t="shared" si="459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8"/>
        <v>April 20</v>
      </c>
      <c r="H9750" s="27">
        <f t="shared" si="460"/>
        <v>9749</v>
      </c>
      <c r="I9750" s="30" t="str">
        <f>IF(G9750='Check Register'!$E$1,H9750,"")</f>
        <v/>
      </c>
      <c r="J9750" s="16" t="str">
        <f t="shared" si="459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8"/>
        <v>April 20</v>
      </c>
      <c r="H9751" s="27">
        <f t="shared" si="460"/>
        <v>9750</v>
      </c>
      <c r="I9751" s="30" t="str">
        <f>IF(G9751='Check Register'!$E$1,H9751,"")</f>
        <v/>
      </c>
      <c r="J9751" s="16" t="str">
        <f t="shared" si="459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8"/>
        <v>April 20</v>
      </c>
      <c r="H9752" s="27">
        <f t="shared" si="460"/>
        <v>9751</v>
      </c>
      <c r="I9752" s="30" t="str">
        <f>IF(G9752='Check Register'!$E$1,H9752,"")</f>
        <v/>
      </c>
      <c r="J9752" s="16" t="str">
        <f t="shared" si="459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8"/>
        <v>April 20</v>
      </c>
      <c r="H9753" s="27">
        <f t="shared" si="460"/>
        <v>9752</v>
      </c>
      <c r="I9753" s="30" t="str">
        <f>IF(G9753='Check Register'!$E$1,H9753,"")</f>
        <v/>
      </c>
      <c r="J9753" s="16" t="str">
        <f t="shared" si="459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8"/>
        <v>April 20</v>
      </c>
      <c r="H9754" s="27">
        <f t="shared" si="460"/>
        <v>9753</v>
      </c>
      <c r="I9754" s="30" t="str">
        <f>IF(G9754='Check Register'!$E$1,H9754,"")</f>
        <v/>
      </c>
      <c r="J9754" s="16" t="str">
        <f t="shared" si="459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8"/>
        <v>April 20</v>
      </c>
      <c r="H9755" s="27">
        <f t="shared" si="460"/>
        <v>9754</v>
      </c>
      <c r="I9755" s="30" t="str">
        <f>IF(G9755='Check Register'!$E$1,H9755,"")</f>
        <v/>
      </c>
      <c r="J9755" s="16" t="str">
        <f t="shared" si="459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8"/>
        <v>April 20</v>
      </c>
      <c r="H9756" s="27">
        <f t="shared" si="460"/>
        <v>9755</v>
      </c>
      <c r="I9756" s="30" t="str">
        <f>IF(G9756='Check Register'!$E$1,H9756,"")</f>
        <v/>
      </c>
      <c r="J9756" s="16" t="str">
        <f t="shared" si="459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8"/>
        <v>April 20</v>
      </c>
      <c r="H9757" s="27">
        <f t="shared" si="460"/>
        <v>9756</v>
      </c>
      <c r="I9757" s="30" t="str">
        <f>IF(G9757='Check Register'!$E$1,H9757,"")</f>
        <v/>
      </c>
      <c r="J9757" s="16" t="str">
        <f t="shared" si="459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8"/>
        <v>April 20</v>
      </c>
      <c r="H9758" s="27">
        <f t="shared" si="460"/>
        <v>9757</v>
      </c>
      <c r="I9758" s="30" t="str">
        <f>IF(G9758='Check Register'!$E$1,H9758,"")</f>
        <v/>
      </c>
      <c r="J9758" s="16" t="str">
        <f t="shared" si="459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8"/>
        <v>April 20</v>
      </c>
      <c r="H9759" s="27">
        <f t="shared" si="460"/>
        <v>9758</v>
      </c>
      <c r="I9759" s="30" t="str">
        <f>IF(G9759='Check Register'!$E$1,H9759,"")</f>
        <v/>
      </c>
      <c r="J9759" s="16" t="str">
        <f t="shared" si="459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8"/>
        <v>April 20</v>
      </c>
      <c r="H9760" s="27">
        <f t="shared" si="460"/>
        <v>9759</v>
      </c>
      <c r="I9760" s="30" t="str">
        <f>IF(G9760='Check Register'!$E$1,H9760,"")</f>
        <v/>
      </c>
      <c r="J9760" s="16" t="str">
        <f t="shared" si="459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8"/>
        <v>April 20</v>
      </c>
      <c r="H9761" s="27">
        <f t="shared" si="460"/>
        <v>9760</v>
      </c>
      <c r="I9761" s="30" t="str">
        <f>IF(G9761='Check Register'!$E$1,H9761,"")</f>
        <v/>
      </c>
      <c r="J9761" s="16" t="str">
        <f t="shared" si="459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8"/>
        <v>April 20</v>
      </c>
      <c r="H9762" s="27">
        <f t="shared" si="460"/>
        <v>9761</v>
      </c>
      <c r="I9762" s="30" t="str">
        <f>IF(G9762='Check Register'!$E$1,H9762,"")</f>
        <v/>
      </c>
      <c r="J9762" s="16" t="str">
        <f t="shared" si="459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8"/>
        <v>April 20</v>
      </c>
      <c r="H9763" s="27">
        <f t="shared" si="460"/>
        <v>9762</v>
      </c>
      <c r="I9763" s="30" t="str">
        <f>IF(G9763='Check Register'!$E$1,H9763,"")</f>
        <v/>
      </c>
      <c r="J9763" s="16" t="str">
        <f t="shared" si="459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8"/>
        <v>April 20</v>
      </c>
      <c r="H9764" s="27">
        <f t="shared" si="460"/>
        <v>9763</v>
      </c>
      <c r="I9764" s="30" t="str">
        <f>IF(G9764='Check Register'!$E$1,H9764,"")</f>
        <v/>
      </c>
      <c r="J9764" s="16" t="str">
        <f t="shared" si="459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8"/>
        <v>April 20</v>
      </c>
      <c r="H9765" s="27">
        <f t="shared" si="460"/>
        <v>9764</v>
      </c>
      <c r="I9765" s="30" t="str">
        <f>IF(G9765='Check Register'!$E$1,H9765,"")</f>
        <v/>
      </c>
      <c r="J9765" s="16" t="str">
        <f t="shared" si="459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8"/>
        <v>April 20</v>
      </c>
      <c r="H9766" s="27">
        <f t="shared" si="460"/>
        <v>9765</v>
      </c>
      <c r="I9766" s="30" t="str">
        <f>IF(G9766='Check Register'!$E$1,H9766,"")</f>
        <v/>
      </c>
      <c r="J9766" s="16" t="str">
        <f t="shared" si="459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8"/>
        <v>April 20</v>
      </c>
      <c r="H9767" s="27">
        <f t="shared" si="460"/>
        <v>9766</v>
      </c>
      <c r="I9767" s="30" t="str">
        <f>IF(G9767='Check Register'!$E$1,H9767,"")</f>
        <v/>
      </c>
      <c r="J9767" s="16" t="str">
        <f t="shared" si="459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8"/>
        <v>April 20</v>
      </c>
      <c r="H9768" s="27">
        <f t="shared" si="460"/>
        <v>9767</v>
      </c>
      <c r="I9768" s="30" t="str">
        <f>IF(G9768='Check Register'!$E$1,H9768,"")</f>
        <v/>
      </c>
      <c r="J9768" s="16" t="str">
        <f t="shared" si="459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8"/>
        <v>April 20</v>
      </c>
      <c r="H9769" s="27">
        <f t="shared" si="460"/>
        <v>9768</v>
      </c>
      <c r="I9769" s="30" t="str">
        <f>IF(G9769='Check Register'!$E$1,H9769,"")</f>
        <v/>
      </c>
      <c r="J9769" s="16" t="str">
        <f t="shared" si="459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8"/>
        <v>April 20</v>
      </c>
      <c r="H9770" s="27">
        <f t="shared" si="460"/>
        <v>9769</v>
      </c>
      <c r="I9770" s="30" t="str">
        <f>IF(G9770='Check Register'!$E$1,H9770,"")</f>
        <v/>
      </c>
      <c r="J9770" s="16" t="str">
        <f t="shared" si="459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8"/>
        <v>April 20</v>
      </c>
      <c r="H9771" s="27">
        <f t="shared" si="460"/>
        <v>9770</v>
      </c>
      <c r="I9771" s="30" t="str">
        <f>IF(G9771='Check Register'!$E$1,H9771,"")</f>
        <v/>
      </c>
      <c r="J9771" s="16" t="str">
        <f t="shared" si="459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8"/>
        <v>April 20</v>
      </c>
      <c r="H9772" s="27">
        <f t="shared" si="460"/>
        <v>9771</v>
      </c>
      <c r="I9772" s="30" t="str">
        <f>IF(G9772='Check Register'!$E$1,H9772,"")</f>
        <v/>
      </c>
      <c r="J9772" s="16" t="str">
        <f t="shared" si="459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8"/>
        <v>April 20</v>
      </c>
      <c r="H9773" s="27">
        <f t="shared" si="460"/>
        <v>9772</v>
      </c>
      <c r="I9773" s="30" t="str">
        <f>IF(G9773='Check Register'!$E$1,H9773,"")</f>
        <v/>
      </c>
      <c r="J9773" s="16" t="str">
        <f t="shared" si="459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8"/>
        <v>April 20</v>
      </c>
      <c r="H9774" s="27">
        <f t="shared" si="460"/>
        <v>9773</v>
      </c>
      <c r="I9774" s="30" t="str">
        <f>IF(G9774='Check Register'!$E$1,H9774,"")</f>
        <v/>
      </c>
      <c r="J9774" s="16" t="str">
        <f t="shared" si="459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8"/>
        <v>April 20</v>
      </c>
      <c r="H9775" s="27">
        <f t="shared" si="460"/>
        <v>9774</v>
      </c>
      <c r="I9775" s="30" t="str">
        <f>IF(G9775='Check Register'!$E$1,H9775,"")</f>
        <v/>
      </c>
      <c r="J9775" s="16" t="str">
        <f t="shared" si="459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8"/>
        <v>April 20</v>
      </c>
      <c r="H9776" s="27">
        <f t="shared" si="460"/>
        <v>9775</v>
      </c>
      <c r="I9776" s="30" t="str">
        <f>IF(G9776='Check Register'!$E$1,H9776,"")</f>
        <v/>
      </c>
      <c r="J9776" s="16" t="str">
        <f t="shared" si="459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8"/>
        <v>April 20</v>
      </c>
      <c r="H9777" s="27">
        <f t="shared" si="460"/>
        <v>9776</v>
      </c>
      <c r="I9777" s="30" t="str">
        <f>IF(G9777='Check Register'!$E$1,H9777,"")</f>
        <v/>
      </c>
      <c r="J9777" s="16" t="str">
        <f t="shared" si="459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8"/>
        <v>April 20</v>
      </c>
      <c r="H9778" s="27">
        <f t="shared" si="460"/>
        <v>9777</v>
      </c>
      <c r="I9778" s="30" t="str">
        <f>IF(G9778='Check Register'!$E$1,H9778,"")</f>
        <v/>
      </c>
      <c r="J9778" s="16" t="str">
        <f t="shared" si="459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8"/>
        <v>April 20</v>
      </c>
      <c r="H9779" s="27">
        <f t="shared" si="460"/>
        <v>9778</v>
      </c>
      <c r="I9779" s="30" t="str">
        <f>IF(G9779='Check Register'!$E$1,H9779,"")</f>
        <v/>
      </c>
      <c r="J9779" s="16" t="str">
        <f t="shared" si="459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8"/>
        <v>April 20</v>
      </c>
      <c r="H9780" s="27">
        <f t="shared" si="460"/>
        <v>9779</v>
      </c>
      <c r="I9780" s="30" t="str">
        <f>IF(G9780='Check Register'!$E$1,H9780,"")</f>
        <v/>
      </c>
      <c r="J9780" s="16" t="str">
        <f t="shared" si="459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8"/>
        <v>April 20</v>
      </c>
      <c r="H9781" s="27">
        <f t="shared" si="460"/>
        <v>9780</v>
      </c>
      <c r="I9781" s="30" t="str">
        <f>IF(G9781='Check Register'!$E$1,H9781,"")</f>
        <v/>
      </c>
      <c r="J9781" s="16" t="str">
        <f t="shared" si="459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8"/>
        <v>April 20</v>
      </c>
      <c r="H9782" s="27">
        <f t="shared" si="460"/>
        <v>9781</v>
      </c>
      <c r="I9782" s="30" t="str">
        <f>IF(G9782='Check Register'!$E$1,H9782,"")</f>
        <v/>
      </c>
      <c r="J9782" s="16" t="str">
        <f t="shared" si="459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8"/>
        <v>April 20</v>
      </c>
      <c r="H9783" s="27">
        <f t="shared" si="460"/>
        <v>9782</v>
      </c>
      <c r="I9783" s="30" t="str">
        <f>IF(G9783='Check Register'!$E$1,H9783,"")</f>
        <v/>
      </c>
      <c r="J9783" s="16" t="str">
        <f t="shared" si="459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8"/>
        <v>April 20</v>
      </c>
      <c r="H9784" s="27">
        <f t="shared" si="460"/>
        <v>9783</v>
      </c>
      <c r="I9784" s="30" t="str">
        <f>IF(G9784='Check Register'!$E$1,H9784,"")</f>
        <v/>
      </c>
      <c r="J9784" s="16" t="str">
        <f t="shared" si="459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8"/>
        <v>April 20</v>
      </c>
      <c r="H9785" s="27">
        <f t="shared" si="460"/>
        <v>9784</v>
      </c>
      <c r="I9785" s="30" t="str">
        <f>IF(G9785='Check Register'!$E$1,H9785,"")</f>
        <v/>
      </c>
      <c r="J9785" s="16" t="str">
        <f t="shared" si="459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8"/>
        <v>April 20</v>
      </c>
      <c r="H9786" s="27">
        <f t="shared" si="460"/>
        <v>9785</v>
      </c>
      <c r="I9786" s="30" t="str">
        <f>IF(G9786='Check Register'!$E$1,H9786,"")</f>
        <v/>
      </c>
      <c r="J9786" s="16" t="str">
        <f t="shared" si="459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8"/>
        <v>April 20</v>
      </c>
      <c r="H9787" s="27">
        <f t="shared" si="460"/>
        <v>9786</v>
      </c>
      <c r="I9787" s="30" t="str">
        <f>IF(G9787='Check Register'!$E$1,H9787,"")</f>
        <v/>
      </c>
      <c r="J9787" s="16" t="str">
        <f t="shared" si="459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8"/>
        <v>April 20</v>
      </c>
      <c r="H9788" s="27">
        <f t="shared" si="460"/>
        <v>9787</v>
      </c>
      <c r="I9788" s="30" t="str">
        <f>IF(G9788='Check Register'!$E$1,H9788,"")</f>
        <v/>
      </c>
      <c r="J9788" s="16" t="str">
        <f t="shared" si="459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8"/>
        <v>April 20</v>
      </c>
      <c r="H9789" s="27">
        <f t="shared" si="460"/>
        <v>9788</v>
      </c>
      <c r="I9789" s="30" t="str">
        <f>IF(G9789='Check Register'!$E$1,H9789,"")</f>
        <v/>
      </c>
      <c r="J9789" s="16" t="str">
        <f t="shared" si="459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8"/>
        <v>April 20</v>
      </c>
      <c r="H9790" s="27">
        <f t="shared" si="460"/>
        <v>9789</v>
      </c>
      <c r="I9790" s="30" t="str">
        <f>IF(G9790='Check Register'!$E$1,H9790,"")</f>
        <v/>
      </c>
      <c r="J9790" s="16" t="str">
        <f t="shared" si="459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8"/>
        <v>April 20</v>
      </c>
      <c r="H9791" s="27">
        <f t="shared" si="460"/>
        <v>9790</v>
      </c>
      <c r="I9791" s="30" t="str">
        <f>IF(G9791='Check Register'!$E$1,H9791,"")</f>
        <v/>
      </c>
      <c r="J9791" s="16" t="str">
        <f t="shared" si="459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8"/>
        <v>April 20</v>
      </c>
      <c r="H9792" s="27">
        <f t="shared" si="460"/>
        <v>9791</v>
      </c>
      <c r="I9792" s="30" t="str">
        <f>IF(G9792='Check Register'!$E$1,H9792,"")</f>
        <v/>
      </c>
      <c r="J9792" s="16" t="str">
        <f t="shared" si="459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8"/>
        <v>April 20</v>
      </c>
      <c r="H9793" s="27">
        <f t="shared" si="460"/>
        <v>9792</v>
      </c>
      <c r="I9793" s="30" t="str">
        <f>IF(G9793='Check Register'!$E$1,H9793,"")</f>
        <v/>
      </c>
      <c r="J9793" s="16" t="str">
        <f t="shared" si="459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61">VLOOKUP(C9794,W:Y,3,TRUE)</f>
        <v>April 20</v>
      </c>
      <c r="H9794" s="27">
        <f t="shared" si="460"/>
        <v>9793</v>
      </c>
      <c r="I9794" s="30" t="str">
        <f>IF(G9794='Check Register'!$E$1,H9794,"")</f>
        <v/>
      </c>
      <c r="J9794" s="16" t="str">
        <f t="shared" ref="J9794:J9857" si="462">IFERROR(SMALL($I$2:$I$100000,H9794),"")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61"/>
        <v>April 20</v>
      </c>
      <c r="H9795" s="27">
        <f t="shared" si="460"/>
        <v>9794</v>
      </c>
      <c r="I9795" s="30" t="str">
        <f>IF(G9795='Check Register'!$E$1,H9795,"")</f>
        <v/>
      </c>
      <c r="J9795" s="16" t="str">
        <f t="shared" si="462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61"/>
        <v>April 20</v>
      </c>
      <c r="H9796" s="27">
        <f t="shared" si="460"/>
        <v>9795</v>
      </c>
      <c r="I9796" s="30" t="str">
        <f>IF(G9796='Check Register'!$E$1,H9796,"")</f>
        <v/>
      </c>
      <c r="J9796" s="16" t="str">
        <f t="shared" si="462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61"/>
        <v>April 20</v>
      </c>
      <c r="H9797" s="27">
        <f t="shared" si="460"/>
        <v>9796</v>
      </c>
      <c r="I9797" s="30" t="str">
        <f>IF(G9797='Check Register'!$E$1,H9797,"")</f>
        <v/>
      </c>
      <c r="J9797" s="16" t="str">
        <f t="shared" si="462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61"/>
        <v>April 20</v>
      </c>
      <c r="H9798" s="27">
        <f t="shared" si="460"/>
        <v>9797</v>
      </c>
      <c r="I9798" s="30" t="str">
        <f>IF(G9798='Check Register'!$E$1,H9798,"")</f>
        <v/>
      </c>
      <c r="J9798" s="16" t="str">
        <f t="shared" si="462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61"/>
        <v>April 20</v>
      </c>
      <c r="H9799" s="27">
        <f t="shared" si="460"/>
        <v>9798</v>
      </c>
      <c r="I9799" s="30" t="str">
        <f>IF(G9799='Check Register'!$E$1,H9799,"")</f>
        <v/>
      </c>
      <c r="J9799" s="16" t="str">
        <f t="shared" si="462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61"/>
        <v>April 20</v>
      </c>
      <c r="H9800" s="27">
        <f t="shared" ref="H9800:H9863" si="463">1+H9799</f>
        <v>9799</v>
      </c>
      <c r="I9800" s="30" t="str">
        <f>IF(G9800='Check Register'!$E$1,H9800,"")</f>
        <v/>
      </c>
      <c r="J9800" s="16" t="str">
        <f t="shared" si="462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61"/>
        <v>April 20</v>
      </c>
      <c r="H9801" s="27">
        <f t="shared" si="463"/>
        <v>9800</v>
      </c>
      <c r="I9801" s="30" t="str">
        <f>IF(G9801='Check Register'!$E$1,H9801,"")</f>
        <v/>
      </c>
      <c r="J9801" s="16" t="str">
        <f t="shared" si="462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61"/>
        <v>April 20</v>
      </c>
      <c r="H9802" s="27">
        <f t="shared" si="463"/>
        <v>9801</v>
      </c>
      <c r="I9802" s="30" t="str">
        <f>IF(G9802='Check Register'!$E$1,H9802,"")</f>
        <v/>
      </c>
      <c r="J9802" s="16" t="str">
        <f t="shared" si="462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61"/>
        <v>April 20</v>
      </c>
      <c r="H9803" s="27">
        <f t="shared" si="463"/>
        <v>9802</v>
      </c>
      <c r="I9803" s="30" t="str">
        <f>IF(G9803='Check Register'!$E$1,H9803,"")</f>
        <v/>
      </c>
      <c r="J9803" s="16" t="str">
        <f t="shared" si="462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61"/>
        <v>April 20</v>
      </c>
      <c r="H9804" s="27">
        <f t="shared" si="463"/>
        <v>9803</v>
      </c>
      <c r="I9804" s="30" t="str">
        <f>IF(G9804='Check Register'!$E$1,H9804,"")</f>
        <v/>
      </c>
      <c r="J9804" s="16" t="str">
        <f t="shared" si="462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61"/>
        <v>April 20</v>
      </c>
      <c r="H9805" s="27">
        <f t="shared" si="463"/>
        <v>9804</v>
      </c>
      <c r="I9805" s="30" t="str">
        <f>IF(G9805='Check Register'!$E$1,H9805,"")</f>
        <v/>
      </c>
      <c r="J9805" s="16" t="str">
        <f t="shared" si="462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61"/>
        <v>April 20</v>
      </c>
      <c r="H9806" s="27">
        <f t="shared" si="463"/>
        <v>9805</v>
      </c>
      <c r="I9806" s="30" t="str">
        <f>IF(G9806='Check Register'!$E$1,H9806,"")</f>
        <v/>
      </c>
      <c r="J9806" s="16" t="str">
        <f t="shared" si="462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61"/>
        <v>April 20</v>
      </c>
      <c r="H9807" s="27">
        <f t="shared" si="463"/>
        <v>9806</v>
      </c>
      <c r="I9807" s="30" t="str">
        <f>IF(G9807='Check Register'!$E$1,H9807,"")</f>
        <v/>
      </c>
      <c r="J9807" s="16" t="str">
        <f t="shared" si="462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61"/>
        <v>April 20</v>
      </c>
      <c r="H9808" s="27">
        <f t="shared" si="463"/>
        <v>9807</v>
      </c>
      <c r="I9808" s="30" t="str">
        <f>IF(G9808='Check Register'!$E$1,H9808,"")</f>
        <v/>
      </c>
      <c r="J9808" s="16" t="str">
        <f t="shared" si="462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61"/>
        <v>April 20</v>
      </c>
      <c r="H9809" s="27">
        <f t="shared" si="463"/>
        <v>9808</v>
      </c>
      <c r="I9809" s="30" t="str">
        <f>IF(G9809='Check Register'!$E$1,H9809,"")</f>
        <v/>
      </c>
      <c r="J9809" s="16" t="str">
        <f t="shared" si="462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61"/>
        <v>April 20</v>
      </c>
      <c r="H9810" s="27">
        <f t="shared" si="463"/>
        <v>9809</v>
      </c>
      <c r="I9810" s="30" t="str">
        <f>IF(G9810='Check Register'!$E$1,H9810,"")</f>
        <v/>
      </c>
      <c r="J9810" s="16" t="str">
        <f t="shared" si="462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61"/>
        <v>April 20</v>
      </c>
      <c r="H9811" s="27">
        <f t="shared" si="463"/>
        <v>9810</v>
      </c>
      <c r="I9811" s="30" t="str">
        <f>IF(G9811='Check Register'!$E$1,H9811,"")</f>
        <v/>
      </c>
      <c r="J9811" s="16" t="str">
        <f t="shared" si="462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61"/>
        <v>April 20</v>
      </c>
      <c r="H9812" s="27">
        <f t="shared" si="463"/>
        <v>9811</v>
      </c>
      <c r="I9812" s="30" t="str">
        <f>IF(G9812='Check Register'!$E$1,H9812,"")</f>
        <v/>
      </c>
      <c r="J9812" s="16" t="str">
        <f t="shared" si="462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61"/>
        <v>April 20</v>
      </c>
      <c r="H9813" s="27">
        <f t="shared" si="463"/>
        <v>9812</v>
      </c>
      <c r="I9813" s="30" t="str">
        <f>IF(G9813='Check Register'!$E$1,H9813,"")</f>
        <v/>
      </c>
      <c r="J9813" s="16" t="str">
        <f t="shared" si="462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61"/>
        <v>April 20</v>
      </c>
      <c r="H9814" s="27">
        <f t="shared" si="463"/>
        <v>9813</v>
      </c>
      <c r="I9814" s="30" t="str">
        <f>IF(G9814='Check Register'!$E$1,H9814,"")</f>
        <v/>
      </c>
      <c r="J9814" s="16" t="str">
        <f t="shared" si="462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61"/>
        <v>April 20</v>
      </c>
      <c r="H9815" s="27">
        <f t="shared" si="463"/>
        <v>9814</v>
      </c>
      <c r="I9815" s="30" t="str">
        <f>IF(G9815='Check Register'!$E$1,H9815,"")</f>
        <v/>
      </c>
      <c r="J9815" s="16" t="str">
        <f t="shared" si="462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61"/>
        <v>April 20</v>
      </c>
      <c r="H9816" s="27">
        <f t="shared" si="463"/>
        <v>9815</v>
      </c>
      <c r="I9816" s="30" t="str">
        <f>IF(G9816='Check Register'!$E$1,H9816,"")</f>
        <v/>
      </c>
      <c r="J9816" s="16" t="str">
        <f t="shared" si="462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61"/>
        <v>April 20</v>
      </c>
      <c r="H9817" s="27">
        <f t="shared" si="463"/>
        <v>9816</v>
      </c>
      <c r="I9817" s="30" t="str">
        <f>IF(G9817='Check Register'!$E$1,H9817,"")</f>
        <v/>
      </c>
      <c r="J9817" s="16" t="str">
        <f t="shared" si="462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61"/>
        <v>April 20</v>
      </c>
      <c r="H9818" s="27">
        <f t="shared" si="463"/>
        <v>9817</v>
      </c>
      <c r="I9818" s="30" t="str">
        <f>IF(G9818='Check Register'!$E$1,H9818,"")</f>
        <v/>
      </c>
      <c r="J9818" s="16" t="str">
        <f t="shared" si="462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61"/>
        <v>April 20</v>
      </c>
      <c r="H9819" s="27">
        <f t="shared" si="463"/>
        <v>9818</v>
      </c>
      <c r="I9819" s="30" t="str">
        <f>IF(G9819='Check Register'!$E$1,H9819,"")</f>
        <v/>
      </c>
      <c r="J9819" s="16" t="str">
        <f t="shared" si="462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61"/>
        <v>April 20</v>
      </c>
      <c r="H9820" s="27">
        <f t="shared" si="463"/>
        <v>9819</v>
      </c>
      <c r="I9820" s="30" t="str">
        <f>IF(G9820='Check Register'!$E$1,H9820,"")</f>
        <v/>
      </c>
      <c r="J9820" s="16" t="str">
        <f t="shared" si="462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61"/>
        <v>April 20</v>
      </c>
      <c r="H9821" s="27">
        <f t="shared" si="463"/>
        <v>9820</v>
      </c>
      <c r="I9821" s="30" t="str">
        <f>IF(G9821='Check Register'!$E$1,H9821,"")</f>
        <v/>
      </c>
      <c r="J9821" s="16" t="str">
        <f t="shared" si="462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61"/>
        <v>April 20</v>
      </c>
      <c r="H9822" s="27">
        <f t="shared" si="463"/>
        <v>9821</v>
      </c>
      <c r="I9822" s="30" t="str">
        <f>IF(G9822='Check Register'!$E$1,H9822,"")</f>
        <v/>
      </c>
      <c r="J9822" s="16" t="str">
        <f t="shared" si="462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61"/>
        <v>April 20</v>
      </c>
      <c r="H9823" s="27">
        <f t="shared" si="463"/>
        <v>9822</v>
      </c>
      <c r="I9823" s="30" t="str">
        <f>IF(G9823='Check Register'!$E$1,H9823,"")</f>
        <v/>
      </c>
      <c r="J9823" s="16" t="str">
        <f t="shared" si="462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61"/>
        <v>April 20</v>
      </c>
      <c r="H9824" s="27">
        <f t="shared" si="463"/>
        <v>9823</v>
      </c>
      <c r="I9824" s="30" t="str">
        <f>IF(G9824='Check Register'!$E$1,H9824,"")</f>
        <v/>
      </c>
      <c r="J9824" s="16" t="str">
        <f t="shared" si="462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61"/>
        <v>April 20</v>
      </c>
      <c r="H9825" s="27">
        <f t="shared" si="463"/>
        <v>9824</v>
      </c>
      <c r="I9825" s="30" t="str">
        <f>IF(G9825='Check Register'!$E$1,H9825,"")</f>
        <v/>
      </c>
      <c r="J9825" s="16" t="str">
        <f t="shared" si="462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61"/>
        <v>April 20</v>
      </c>
      <c r="H9826" s="27">
        <f t="shared" si="463"/>
        <v>9825</v>
      </c>
      <c r="I9826" s="30" t="str">
        <f>IF(G9826='Check Register'!$E$1,H9826,"")</f>
        <v/>
      </c>
      <c r="J9826" s="16" t="str">
        <f t="shared" si="462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61"/>
        <v>April 20</v>
      </c>
      <c r="H9827" s="27">
        <f t="shared" si="463"/>
        <v>9826</v>
      </c>
      <c r="I9827" s="30" t="str">
        <f>IF(G9827='Check Register'!$E$1,H9827,"")</f>
        <v/>
      </c>
      <c r="J9827" s="16" t="str">
        <f t="shared" si="462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61"/>
        <v>April 20</v>
      </c>
      <c r="H9828" s="27">
        <f t="shared" si="463"/>
        <v>9827</v>
      </c>
      <c r="I9828" s="30" t="str">
        <f>IF(G9828='Check Register'!$E$1,H9828,"")</f>
        <v/>
      </c>
      <c r="J9828" s="16" t="str">
        <f t="shared" si="462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61"/>
        <v>April 20</v>
      </c>
      <c r="H9829" s="27">
        <f t="shared" si="463"/>
        <v>9828</v>
      </c>
      <c r="I9829" s="30" t="str">
        <f>IF(G9829='Check Register'!$E$1,H9829,"")</f>
        <v/>
      </c>
      <c r="J9829" s="16" t="str">
        <f t="shared" si="462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61"/>
        <v>April 20</v>
      </c>
      <c r="H9830" s="27">
        <f t="shared" si="463"/>
        <v>9829</v>
      </c>
      <c r="I9830" s="30" t="str">
        <f>IF(G9830='Check Register'!$E$1,H9830,"")</f>
        <v/>
      </c>
      <c r="J9830" s="16" t="str">
        <f t="shared" si="462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61"/>
        <v>April 20</v>
      </c>
      <c r="H9831" s="27">
        <f t="shared" si="463"/>
        <v>9830</v>
      </c>
      <c r="I9831" s="30" t="str">
        <f>IF(G9831='Check Register'!$E$1,H9831,"")</f>
        <v/>
      </c>
      <c r="J9831" s="16" t="str">
        <f t="shared" si="462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61"/>
        <v>April 20</v>
      </c>
      <c r="H9832" s="27">
        <f t="shared" si="463"/>
        <v>9831</v>
      </c>
      <c r="I9832" s="30" t="str">
        <f>IF(G9832='Check Register'!$E$1,H9832,"")</f>
        <v/>
      </c>
      <c r="J9832" s="16" t="str">
        <f t="shared" si="462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61"/>
        <v>April 20</v>
      </c>
      <c r="H9833" s="27">
        <f t="shared" si="463"/>
        <v>9832</v>
      </c>
      <c r="I9833" s="30" t="str">
        <f>IF(G9833='Check Register'!$E$1,H9833,"")</f>
        <v/>
      </c>
      <c r="J9833" s="16" t="str">
        <f t="shared" si="462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61"/>
        <v>April 20</v>
      </c>
      <c r="H9834" s="27">
        <f t="shared" si="463"/>
        <v>9833</v>
      </c>
      <c r="I9834" s="30" t="str">
        <f>IF(G9834='Check Register'!$E$1,H9834,"")</f>
        <v/>
      </c>
      <c r="J9834" s="16" t="str">
        <f t="shared" si="462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61"/>
        <v>April 20</v>
      </c>
      <c r="H9835" s="27">
        <f t="shared" si="463"/>
        <v>9834</v>
      </c>
      <c r="I9835" s="30" t="str">
        <f>IF(G9835='Check Register'!$E$1,H9835,"")</f>
        <v/>
      </c>
      <c r="J9835" s="16" t="str">
        <f t="shared" si="462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61"/>
        <v>April 20</v>
      </c>
      <c r="H9836" s="27">
        <f t="shared" si="463"/>
        <v>9835</v>
      </c>
      <c r="I9836" s="30" t="str">
        <f>IF(G9836='Check Register'!$E$1,H9836,"")</f>
        <v/>
      </c>
      <c r="J9836" s="16" t="str">
        <f t="shared" si="462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61"/>
        <v>April 20</v>
      </c>
      <c r="H9837" s="27">
        <f t="shared" si="463"/>
        <v>9836</v>
      </c>
      <c r="I9837" s="30" t="str">
        <f>IF(G9837='Check Register'!$E$1,H9837,"")</f>
        <v/>
      </c>
      <c r="J9837" s="16" t="str">
        <f t="shared" si="462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61"/>
        <v>April 20</v>
      </c>
      <c r="H9838" s="27">
        <f t="shared" si="463"/>
        <v>9837</v>
      </c>
      <c r="I9838" s="30" t="str">
        <f>IF(G9838='Check Register'!$E$1,H9838,"")</f>
        <v/>
      </c>
      <c r="J9838" s="16" t="str">
        <f t="shared" si="462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61"/>
        <v>April 20</v>
      </c>
      <c r="H9839" s="27">
        <f t="shared" si="463"/>
        <v>9838</v>
      </c>
      <c r="I9839" s="30" t="str">
        <f>IF(G9839='Check Register'!$E$1,H9839,"")</f>
        <v/>
      </c>
      <c r="J9839" s="16" t="str">
        <f t="shared" si="462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61"/>
        <v>April 20</v>
      </c>
      <c r="H9840" s="27">
        <f t="shared" si="463"/>
        <v>9839</v>
      </c>
      <c r="I9840" s="30" t="str">
        <f>IF(G9840='Check Register'!$E$1,H9840,"")</f>
        <v/>
      </c>
      <c r="J9840" s="16" t="str">
        <f t="shared" si="462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61"/>
        <v>April 20</v>
      </c>
      <c r="H9841" s="27">
        <f t="shared" si="463"/>
        <v>9840</v>
      </c>
      <c r="I9841" s="30" t="str">
        <f>IF(G9841='Check Register'!$E$1,H9841,"")</f>
        <v/>
      </c>
      <c r="J9841" s="16" t="str">
        <f t="shared" si="462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61"/>
        <v>April 20</v>
      </c>
      <c r="H9842" s="27">
        <f t="shared" si="463"/>
        <v>9841</v>
      </c>
      <c r="I9842" s="30" t="str">
        <f>IF(G9842='Check Register'!$E$1,H9842,"")</f>
        <v/>
      </c>
      <c r="J9842" s="16" t="str">
        <f t="shared" si="462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61"/>
        <v>April 20</v>
      </c>
      <c r="H9843" s="27">
        <f t="shared" si="463"/>
        <v>9842</v>
      </c>
      <c r="I9843" s="30" t="str">
        <f>IF(G9843='Check Register'!$E$1,H9843,"")</f>
        <v/>
      </c>
      <c r="J9843" s="16" t="str">
        <f t="shared" si="462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61"/>
        <v>April 20</v>
      </c>
      <c r="H9844" s="27">
        <f t="shared" si="463"/>
        <v>9843</v>
      </c>
      <c r="I9844" s="30" t="str">
        <f>IF(G9844='Check Register'!$E$1,H9844,"")</f>
        <v/>
      </c>
      <c r="J9844" s="16" t="str">
        <f t="shared" si="462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61"/>
        <v>April 20</v>
      </c>
      <c r="H9845" s="27">
        <f t="shared" si="463"/>
        <v>9844</v>
      </c>
      <c r="I9845" s="30" t="str">
        <f>IF(G9845='Check Register'!$E$1,H9845,"")</f>
        <v/>
      </c>
      <c r="J9845" s="16" t="str">
        <f t="shared" si="462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61"/>
        <v>April 20</v>
      </c>
      <c r="H9846" s="27">
        <f t="shared" si="463"/>
        <v>9845</v>
      </c>
      <c r="I9846" s="30" t="str">
        <f>IF(G9846='Check Register'!$E$1,H9846,"")</f>
        <v/>
      </c>
      <c r="J9846" s="16" t="str">
        <f t="shared" si="462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61"/>
        <v>April 20</v>
      </c>
      <c r="H9847" s="27">
        <f t="shared" si="463"/>
        <v>9846</v>
      </c>
      <c r="I9847" s="30" t="str">
        <f>IF(G9847='Check Register'!$E$1,H9847,"")</f>
        <v/>
      </c>
      <c r="J9847" s="16" t="str">
        <f t="shared" si="462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61"/>
        <v>April 20</v>
      </c>
      <c r="H9848" s="27">
        <f t="shared" si="463"/>
        <v>9847</v>
      </c>
      <c r="I9848" s="30" t="str">
        <f>IF(G9848='Check Register'!$E$1,H9848,"")</f>
        <v/>
      </c>
      <c r="J9848" s="16" t="str">
        <f t="shared" si="462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61"/>
        <v>April 20</v>
      </c>
      <c r="H9849" s="27">
        <f t="shared" si="463"/>
        <v>9848</v>
      </c>
      <c r="I9849" s="30" t="str">
        <f>IF(G9849='Check Register'!$E$1,H9849,"")</f>
        <v/>
      </c>
      <c r="J9849" s="16" t="str">
        <f t="shared" si="462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61"/>
        <v>April 20</v>
      </c>
      <c r="H9850" s="27">
        <f t="shared" si="463"/>
        <v>9849</v>
      </c>
      <c r="I9850" s="30" t="str">
        <f>IF(G9850='Check Register'!$E$1,H9850,"")</f>
        <v/>
      </c>
      <c r="J9850" s="16" t="str">
        <f t="shared" si="462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61"/>
        <v>April 20</v>
      </c>
      <c r="H9851" s="27">
        <f t="shared" si="463"/>
        <v>9850</v>
      </c>
      <c r="I9851" s="30" t="str">
        <f>IF(G9851='Check Register'!$E$1,H9851,"")</f>
        <v/>
      </c>
      <c r="J9851" s="16" t="str">
        <f t="shared" si="462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61"/>
        <v>April 20</v>
      </c>
      <c r="H9852" s="27">
        <f t="shared" si="463"/>
        <v>9851</v>
      </c>
      <c r="I9852" s="30" t="str">
        <f>IF(G9852='Check Register'!$E$1,H9852,"")</f>
        <v/>
      </c>
      <c r="J9852" s="16" t="str">
        <f t="shared" si="462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61"/>
        <v>May 20</v>
      </c>
      <c r="H9853" s="27">
        <f t="shared" si="463"/>
        <v>9852</v>
      </c>
      <c r="I9853" s="30" t="str">
        <f>IF(G9853='Check Register'!$E$1,H9853,"")</f>
        <v/>
      </c>
      <c r="J9853" s="16" t="str">
        <f t="shared" si="462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61"/>
        <v>May 20</v>
      </c>
      <c r="H9854" s="27">
        <f t="shared" si="463"/>
        <v>9853</v>
      </c>
      <c r="I9854" s="30" t="str">
        <f>IF(G9854='Check Register'!$E$1,H9854,"")</f>
        <v/>
      </c>
      <c r="J9854" s="16" t="str">
        <f t="shared" si="462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61"/>
        <v>May 20</v>
      </c>
      <c r="H9855" s="27">
        <f t="shared" si="463"/>
        <v>9854</v>
      </c>
      <c r="I9855" s="30" t="str">
        <f>IF(G9855='Check Register'!$E$1,H9855,"")</f>
        <v/>
      </c>
      <c r="J9855" s="16" t="str">
        <f t="shared" si="462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61"/>
        <v>May 20</v>
      </c>
      <c r="H9856" s="27">
        <f t="shared" si="463"/>
        <v>9855</v>
      </c>
      <c r="I9856" s="30" t="str">
        <f>IF(G9856='Check Register'!$E$1,H9856,"")</f>
        <v/>
      </c>
      <c r="J9856" s="16" t="str">
        <f t="shared" si="462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61"/>
        <v>May 20</v>
      </c>
      <c r="H9857" s="27">
        <f t="shared" si="463"/>
        <v>9856</v>
      </c>
      <c r="I9857" s="30" t="str">
        <f>IF(G9857='Check Register'!$E$1,H9857,"")</f>
        <v/>
      </c>
      <c r="J9857" s="16" t="str">
        <f t="shared" si="462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4">VLOOKUP(C9858,W:Y,3,TRUE)</f>
        <v>May 20</v>
      </c>
      <c r="H9858" s="27">
        <f t="shared" si="463"/>
        <v>9857</v>
      </c>
      <c r="I9858" s="30" t="str">
        <f>IF(G9858='Check Register'!$E$1,H9858,"")</f>
        <v/>
      </c>
      <c r="J9858" s="16" t="str">
        <f t="shared" ref="J9858:J9921" si="465">IFERROR(SMALL($I$2:$I$100000,H9858),"")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4"/>
        <v>May 20</v>
      </c>
      <c r="H9859" s="27">
        <f t="shared" si="463"/>
        <v>9858</v>
      </c>
      <c r="I9859" s="30" t="str">
        <f>IF(G9859='Check Register'!$E$1,H9859,"")</f>
        <v/>
      </c>
      <c r="J9859" s="16" t="str">
        <f t="shared" si="465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4"/>
        <v>May 20</v>
      </c>
      <c r="H9860" s="27">
        <f t="shared" si="463"/>
        <v>9859</v>
      </c>
      <c r="I9860" s="30" t="str">
        <f>IF(G9860='Check Register'!$E$1,H9860,"")</f>
        <v/>
      </c>
      <c r="J9860" s="16" t="str">
        <f t="shared" si="465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4"/>
        <v>May 20</v>
      </c>
      <c r="H9861" s="27">
        <f t="shared" si="463"/>
        <v>9860</v>
      </c>
      <c r="I9861" s="30" t="str">
        <f>IF(G9861='Check Register'!$E$1,H9861,"")</f>
        <v/>
      </c>
      <c r="J9861" s="16" t="str">
        <f t="shared" si="465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4"/>
        <v>May 20</v>
      </c>
      <c r="H9862" s="27">
        <f t="shared" si="463"/>
        <v>9861</v>
      </c>
      <c r="I9862" s="30" t="str">
        <f>IF(G9862='Check Register'!$E$1,H9862,"")</f>
        <v/>
      </c>
      <c r="J9862" s="16" t="str">
        <f t="shared" si="465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4"/>
        <v>May 20</v>
      </c>
      <c r="H9863" s="27">
        <f t="shared" si="463"/>
        <v>9862</v>
      </c>
      <c r="I9863" s="30" t="str">
        <f>IF(G9863='Check Register'!$E$1,H9863,"")</f>
        <v/>
      </c>
      <c r="J9863" s="16" t="str">
        <f t="shared" si="465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4"/>
        <v>May 20</v>
      </c>
      <c r="H9864" s="27">
        <f t="shared" ref="H9864:H9927" si="466">1+H9863</f>
        <v>9863</v>
      </c>
      <c r="I9864" s="30" t="str">
        <f>IF(G9864='Check Register'!$E$1,H9864,"")</f>
        <v/>
      </c>
      <c r="J9864" s="16" t="str">
        <f t="shared" si="465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4"/>
        <v>May 20</v>
      </c>
      <c r="H9865" s="27">
        <f t="shared" si="466"/>
        <v>9864</v>
      </c>
      <c r="I9865" s="30" t="str">
        <f>IF(G9865='Check Register'!$E$1,H9865,"")</f>
        <v/>
      </c>
      <c r="J9865" s="16" t="str">
        <f t="shared" si="465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4"/>
        <v>May 20</v>
      </c>
      <c r="H9866" s="27">
        <f t="shared" si="466"/>
        <v>9865</v>
      </c>
      <c r="I9866" s="30" t="str">
        <f>IF(G9866='Check Register'!$E$1,H9866,"")</f>
        <v/>
      </c>
      <c r="J9866" s="16" t="str">
        <f t="shared" si="465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4"/>
        <v>May 20</v>
      </c>
      <c r="H9867" s="27">
        <f t="shared" si="466"/>
        <v>9866</v>
      </c>
      <c r="I9867" s="30" t="str">
        <f>IF(G9867='Check Register'!$E$1,H9867,"")</f>
        <v/>
      </c>
      <c r="J9867" s="16" t="str">
        <f t="shared" si="465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4"/>
        <v>May 20</v>
      </c>
      <c r="H9868" s="27">
        <f t="shared" si="466"/>
        <v>9867</v>
      </c>
      <c r="I9868" s="30" t="str">
        <f>IF(G9868='Check Register'!$E$1,H9868,"")</f>
        <v/>
      </c>
      <c r="J9868" s="16" t="str">
        <f t="shared" si="465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4"/>
        <v>May 20</v>
      </c>
      <c r="H9869" s="27">
        <f t="shared" si="466"/>
        <v>9868</v>
      </c>
      <c r="I9869" s="30" t="str">
        <f>IF(G9869='Check Register'!$E$1,H9869,"")</f>
        <v/>
      </c>
      <c r="J9869" s="16" t="str">
        <f t="shared" si="465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4"/>
        <v>May 20</v>
      </c>
      <c r="H9870" s="27">
        <f t="shared" si="466"/>
        <v>9869</v>
      </c>
      <c r="I9870" s="30" t="str">
        <f>IF(G9870='Check Register'!$E$1,H9870,"")</f>
        <v/>
      </c>
      <c r="J9870" s="16" t="str">
        <f t="shared" si="465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4"/>
        <v>May 20</v>
      </c>
      <c r="H9871" s="27">
        <f t="shared" si="466"/>
        <v>9870</v>
      </c>
      <c r="I9871" s="30" t="str">
        <f>IF(G9871='Check Register'!$E$1,H9871,"")</f>
        <v/>
      </c>
      <c r="J9871" s="16" t="str">
        <f t="shared" si="465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4"/>
        <v>May 20</v>
      </c>
      <c r="H9872" s="27">
        <f t="shared" si="466"/>
        <v>9871</v>
      </c>
      <c r="I9872" s="30" t="str">
        <f>IF(G9872='Check Register'!$E$1,H9872,"")</f>
        <v/>
      </c>
      <c r="J9872" s="16" t="str">
        <f t="shared" si="465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4"/>
        <v>May 20</v>
      </c>
      <c r="H9873" s="27">
        <f t="shared" si="466"/>
        <v>9872</v>
      </c>
      <c r="I9873" s="30" t="str">
        <f>IF(G9873='Check Register'!$E$1,H9873,"")</f>
        <v/>
      </c>
      <c r="J9873" s="16" t="str">
        <f t="shared" si="465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4"/>
        <v>May 20</v>
      </c>
      <c r="H9874" s="27">
        <f t="shared" si="466"/>
        <v>9873</v>
      </c>
      <c r="I9874" s="30" t="str">
        <f>IF(G9874='Check Register'!$E$1,H9874,"")</f>
        <v/>
      </c>
      <c r="J9874" s="16" t="str">
        <f t="shared" si="465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4"/>
        <v>May 20</v>
      </c>
      <c r="H9875" s="27">
        <f t="shared" si="466"/>
        <v>9874</v>
      </c>
      <c r="I9875" s="30" t="str">
        <f>IF(G9875='Check Register'!$E$1,H9875,"")</f>
        <v/>
      </c>
      <c r="J9875" s="16" t="str">
        <f t="shared" si="465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4"/>
        <v>May 20</v>
      </c>
      <c r="H9876" s="27">
        <f t="shared" si="466"/>
        <v>9875</v>
      </c>
      <c r="I9876" s="30" t="str">
        <f>IF(G9876='Check Register'!$E$1,H9876,"")</f>
        <v/>
      </c>
      <c r="J9876" s="16" t="str">
        <f t="shared" si="465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4"/>
        <v>May 20</v>
      </c>
      <c r="H9877" s="27">
        <f t="shared" si="466"/>
        <v>9876</v>
      </c>
      <c r="I9877" s="30" t="str">
        <f>IF(G9877='Check Register'!$E$1,H9877,"")</f>
        <v/>
      </c>
      <c r="J9877" s="16" t="str">
        <f t="shared" si="465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4"/>
        <v>May 20</v>
      </c>
      <c r="H9878" s="27">
        <f t="shared" si="466"/>
        <v>9877</v>
      </c>
      <c r="I9878" s="30" t="str">
        <f>IF(G9878='Check Register'!$E$1,H9878,"")</f>
        <v/>
      </c>
      <c r="J9878" s="16" t="str">
        <f t="shared" si="465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4"/>
        <v>May 20</v>
      </c>
      <c r="H9879" s="27">
        <f t="shared" si="466"/>
        <v>9878</v>
      </c>
      <c r="I9879" s="30" t="str">
        <f>IF(G9879='Check Register'!$E$1,H9879,"")</f>
        <v/>
      </c>
      <c r="J9879" s="16" t="str">
        <f t="shared" si="465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4"/>
        <v>May 20</v>
      </c>
      <c r="H9880" s="27">
        <f t="shared" si="466"/>
        <v>9879</v>
      </c>
      <c r="I9880" s="30" t="str">
        <f>IF(G9880='Check Register'!$E$1,H9880,"")</f>
        <v/>
      </c>
      <c r="J9880" s="16" t="str">
        <f t="shared" si="465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4"/>
        <v>May 20</v>
      </c>
      <c r="H9881" s="27">
        <f t="shared" si="466"/>
        <v>9880</v>
      </c>
      <c r="I9881" s="30" t="str">
        <f>IF(G9881='Check Register'!$E$1,H9881,"")</f>
        <v/>
      </c>
      <c r="J9881" s="16" t="str">
        <f t="shared" si="465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4"/>
        <v>May 20</v>
      </c>
      <c r="H9882" s="27">
        <f t="shared" si="466"/>
        <v>9881</v>
      </c>
      <c r="I9882" s="30" t="str">
        <f>IF(G9882='Check Register'!$E$1,H9882,"")</f>
        <v/>
      </c>
      <c r="J9882" s="16" t="str">
        <f t="shared" si="465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4"/>
        <v>May 20</v>
      </c>
      <c r="H9883" s="27">
        <f t="shared" si="466"/>
        <v>9882</v>
      </c>
      <c r="I9883" s="30" t="str">
        <f>IF(G9883='Check Register'!$E$1,H9883,"")</f>
        <v/>
      </c>
      <c r="J9883" s="16" t="str">
        <f t="shared" si="465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4"/>
        <v>May 20</v>
      </c>
      <c r="H9884" s="27">
        <f t="shared" si="466"/>
        <v>9883</v>
      </c>
      <c r="I9884" s="30" t="str">
        <f>IF(G9884='Check Register'!$E$1,H9884,"")</f>
        <v/>
      </c>
      <c r="J9884" s="16" t="str">
        <f t="shared" si="465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4"/>
        <v>May 20</v>
      </c>
      <c r="H9885" s="27">
        <f t="shared" si="466"/>
        <v>9884</v>
      </c>
      <c r="I9885" s="30" t="str">
        <f>IF(G9885='Check Register'!$E$1,H9885,"")</f>
        <v/>
      </c>
      <c r="J9885" s="16" t="str">
        <f t="shared" si="465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4"/>
        <v>May 20</v>
      </c>
      <c r="H9886" s="27">
        <f t="shared" si="466"/>
        <v>9885</v>
      </c>
      <c r="I9886" s="30" t="str">
        <f>IF(G9886='Check Register'!$E$1,H9886,"")</f>
        <v/>
      </c>
      <c r="J9886" s="16" t="str">
        <f t="shared" si="465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4"/>
        <v>May 20</v>
      </c>
      <c r="H9887" s="27">
        <f t="shared" si="466"/>
        <v>9886</v>
      </c>
      <c r="I9887" s="30" t="str">
        <f>IF(G9887='Check Register'!$E$1,H9887,"")</f>
        <v/>
      </c>
      <c r="J9887" s="16" t="str">
        <f t="shared" si="465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4"/>
        <v>May 20</v>
      </c>
      <c r="H9888" s="27">
        <f t="shared" si="466"/>
        <v>9887</v>
      </c>
      <c r="I9888" s="30" t="str">
        <f>IF(G9888='Check Register'!$E$1,H9888,"")</f>
        <v/>
      </c>
      <c r="J9888" s="16" t="str">
        <f t="shared" si="465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4"/>
        <v>May 20</v>
      </c>
      <c r="H9889" s="27">
        <f t="shared" si="466"/>
        <v>9888</v>
      </c>
      <c r="I9889" s="30" t="str">
        <f>IF(G9889='Check Register'!$E$1,H9889,"")</f>
        <v/>
      </c>
      <c r="J9889" s="16" t="str">
        <f t="shared" si="465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4"/>
        <v>May 20</v>
      </c>
      <c r="H9890" s="27">
        <f t="shared" si="466"/>
        <v>9889</v>
      </c>
      <c r="I9890" s="30" t="str">
        <f>IF(G9890='Check Register'!$E$1,H9890,"")</f>
        <v/>
      </c>
      <c r="J9890" s="16" t="str">
        <f t="shared" si="465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4"/>
        <v>May 20</v>
      </c>
      <c r="H9891" s="27">
        <f t="shared" si="466"/>
        <v>9890</v>
      </c>
      <c r="I9891" s="30" t="str">
        <f>IF(G9891='Check Register'!$E$1,H9891,"")</f>
        <v/>
      </c>
      <c r="J9891" s="16" t="str">
        <f t="shared" si="465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4"/>
        <v>May 20</v>
      </c>
      <c r="H9892" s="27">
        <f t="shared" si="466"/>
        <v>9891</v>
      </c>
      <c r="I9892" s="30" t="str">
        <f>IF(G9892='Check Register'!$E$1,H9892,"")</f>
        <v/>
      </c>
      <c r="J9892" s="16" t="str">
        <f t="shared" si="465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4"/>
        <v>May 20</v>
      </c>
      <c r="H9893" s="27">
        <f t="shared" si="466"/>
        <v>9892</v>
      </c>
      <c r="I9893" s="30" t="str">
        <f>IF(G9893='Check Register'!$E$1,H9893,"")</f>
        <v/>
      </c>
      <c r="J9893" s="16" t="str">
        <f t="shared" si="465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4"/>
        <v>May 20</v>
      </c>
      <c r="H9894" s="27">
        <f t="shared" si="466"/>
        <v>9893</v>
      </c>
      <c r="I9894" s="30" t="str">
        <f>IF(G9894='Check Register'!$E$1,H9894,"")</f>
        <v/>
      </c>
      <c r="J9894" s="16" t="str">
        <f t="shared" si="465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4"/>
        <v>May 20</v>
      </c>
      <c r="H9895" s="27">
        <f t="shared" si="466"/>
        <v>9894</v>
      </c>
      <c r="I9895" s="30" t="str">
        <f>IF(G9895='Check Register'!$E$1,H9895,"")</f>
        <v/>
      </c>
      <c r="J9895" s="16" t="str">
        <f t="shared" si="465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4"/>
        <v>May 20</v>
      </c>
      <c r="H9896" s="27">
        <f t="shared" si="466"/>
        <v>9895</v>
      </c>
      <c r="I9896" s="30" t="str">
        <f>IF(G9896='Check Register'!$E$1,H9896,"")</f>
        <v/>
      </c>
      <c r="J9896" s="16" t="str">
        <f t="shared" si="465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4"/>
        <v>May 20</v>
      </c>
      <c r="H9897" s="27">
        <f t="shared" si="466"/>
        <v>9896</v>
      </c>
      <c r="I9897" s="30" t="str">
        <f>IF(G9897='Check Register'!$E$1,H9897,"")</f>
        <v/>
      </c>
      <c r="J9897" s="16" t="str">
        <f t="shared" si="465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4"/>
        <v>May 20</v>
      </c>
      <c r="H9898" s="27">
        <f t="shared" si="466"/>
        <v>9897</v>
      </c>
      <c r="I9898" s="30" t="str">
        <f>IF(G9898='Check Register'!$E$1,H9898,"")</f>
        <v/>
      </c>
      <c r="J9898" s="16" t="str">
        <f t="shared" si="465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4"/>
        <v>May 20</v>
      </c>
      <c r="H9899" s="27">
        <f t="shared" si="466"/>
        <v>9898</v>
      </c>
      <c r="I9899" s="30" t="str">
        <f>IF(G9899='Check Register'!$E$1,H9899,"")</f>
        <v/>
      </c>
      <c r="J9899" s="16" t="str">
        <f t="shared" si="465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4"/>
        <v>May 20</v>
      </c>
      <c r="H9900" s="27">
        <f t="shared" si="466"/>
        <v>9899</v>
      </c>
      <c r="I9900" s="30" t="str">
        <f>IF(G9900='Check Register'!$E$1,H9900,"")</f>
        <v/>
      </c>
      <c r="J9900" s="16" t="str">
        <f t="shared" si="465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4"/>
        <v>May 20</v>
      </c>
      <c r="H9901" s="27">
        <f t="shared" si="466"/>
        <v>9900</v>
      </c>
      <c r="I9901" s="30" t="str">
        <f>IF(G9901='Check Register'!$E$1,H9901,"")</f>
        <v/>
      </c>
      <c r="J9901" s="16" t="str">
        <f t="shared" si="465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4"/>
        <v>May 20</v>
      </c>
      <c r="H9902" s="27">
        <f t="shared" si="466"/>
        <v>9901</v>
      </c>
      <c r="I9902" s="30" t="str">
        <f>IF(G9902='Check Register'!$E$1,H9902,"")</f>
        <v/>
      </c>
      <c r="J9902" s="16" t="str">
        <f t="shared" si="465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4"/>
        <v>May 20</v>
      </c>
      <c r="H9903" s="27">
        <f t="shared" si="466"/>
        <v>9902</v>
      </c>
      <c r="I9903" s="30" t="str">
        <f>IF(G9903='Check Register'!$E$1,H9903,"")</f>
        <v/>
      </c>
      <c r="J9903" s="16" t="str">
        <f t="shared" si="465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4"/>
        <v>May 20</v>
      </c>
      <c r="H9904" s="27">
        <f t="shared" si="466"/>
        <v>9903</v>
      </c>
      <c r="I9904" s="30" t="str">
        <f>IF(G9904='Check Register'!$E$1,H9904,"")</f>
        <v/>
      </c>
      <c r="J9904" s="16" t="str">
        <f t="shared" si="465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4"/>
        <v>May 20</v>
      </c>
      <c r="H9905" s="27">
        <f t="shared" si="466"/>
        <v>9904</v>
      </c>
      <c r="I9905" s="30" t="str">
        <f>IF(G9905='Check Register'!$E$1,H9905,"")</f>
        <v/>
      </c>
      <c r="J9905" s="16" t="str">
        <f t="shared" si="465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4"/>
        <v>May 20</v>
      </c>
      <c r="H9906" s="27">
        <f t="shared" si="466"/>
        <v>9905</v>
      </c>
      <c r="I9906" s="30" t="str">
        <f>IF(G9906='Check Register'!$E$1,H9906,"")</f>
        <v/>
      </c>
      <c r="J9906" s="16" t="str">
        <f t="shared" si="465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4"/>
        <v>May 20</v>
      </c>
      <c r="H9907" s="27">
        <f t="shared" si="466"/>
        <v>9906</v>
      </c>
      <c r="I9907" s="30" t="str">
        <f>IF(G9907='Check Register'!$E$1,H9907,"")</f>
        <v/>
      </c>
      <c r="J9907" s="16" t="str">
        <f t="shared" si="465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4"/>
        <v>May 20</v>
      </c>
      <c r="H9908" s="27">
        <f t="shared" si="466"/>
        <v>9907</v>
      </c>
      <c r="I9908" s="30" t="str">
        <f>IF(G9908='Check Register'!$E$1,H9908,"")</f>
        <v/>
      </c>
      <c r="J9908" s="16" t="str">
        <f t="shared" si="465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4"/>
        <v>May 20</v>
      </c>
      <c r="H9909" s="27">
        <f t="shared" si="466"/>
        <v>9908</v>
      </c>
      <c r="I9909" s="30" t="str">
        <f>IF(G9909='Check Register'!$E$1,H9909,"")</f>
        <v/>
      </c>
      <c r="J9909" s="16" t="str">
        <f t="shared" si="465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4"/>
        <v>May 20</v>
      </c>
      <c r="H9910" s="27">
        <f t="shared" si="466"/>
        <v>9909</v>
      </c>
      <c r="I9910" s="30" t="str">
        <f>IF(G9910='Check Register'!$E$1,H9910,"")</f>
        <v/>
      </c>
      <c r="J9910" s="16" t="str">
        <f t="shared" si="465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4"/>
        <v>May 20</v>
      </c>
      <c r="H9911" s="27">
        <f t="shared" si="466"/>
        <v>9910</v>
      </c>
      <c r="I9911" s="30" t="str">
        <f>IF(G9911='Check Register'!$E$1,H9911,"")</f>
        <v/>
      </c>
      <c r="J9911" s="16" t="str">
        <f t="shared" si="465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4"/>
        <v>May 20</v>
      </c>
      <c r="H9912" s="27">
        <f t="shared" si="466"/>
        <v>9911</v>
      </c>
      <c r="I9912" s="30" t="str">
        <f>IF(G9912='Check Register'!$E$1,H9912,"")</f>
        <v/>
      </c>
      <c r="J9912" s="16" t="str">
        <f t="shared" si="465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4"/>
        <v>May 20</v>
      </c>
      <c r="H9913" s="27">
        <f t="shared" si="466"/>
        <v>9912</v>
      </c>
      <c r="I9913" s="30" t="str">
        <f>IF(G9913='Check Register'!$E$1,H9913,"")</f>
        <v/>
      </c>
      <c r="J9913" s="16" t="str">
        <f t="shared" si="465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4"/>
        <v>May 20</v>
      </c>
      <c r="H9914" s="27">
        <f t="shared" si="466"/>
        <v>9913</v>
      </c>
      <c r="I9914" s="30" t="str">
        <f>IF(G9914='Check Register'!$E$1,H9914,"")</f>
        <v/>
      </c>
      <c r="J9914" s="16" t="str">
        <f t="shared" si="465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4"/>
        <v>May 20</v>
      </c>
      <c r="H9915" s="27">
        <f t="shared" si="466"/>
        <v>9914</v>
      </c>
      <c r="I9915" s="30" t="str">
        <f>IF(G9915='Check Register'!$E$1,H9915,"")</f>
        <v/>
      </c>
      <c r="J9915" s="16" t="str">
        <f t="shared" si="465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4"/>
        <v>May 20</v>
      </c>
      <c r="H9916" s="27">
        <f t="shared" si="466"/>
        <v>9915</v>
      </c>
      <c r="I9916" s="30" t="str">
        <f>IF(G9916='Check Register'!$E$1,H9916,"")</f>
        <v/>
      </c>
      <c r="J9916" s="16" t="str">
        <f t="shared" si="465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4"/>
        <v>May 20</v>
      </c>
      <c r="H9917" s="27">
        <f t="shared" si="466"/>
        <v>9916</v>
      </c>
      <c r="I9917" s="30" t="str">
        <f>IF(G9917='Check Register'!$E$1,H9917,"")</f>
        <v/>
      </c>
      <c r="J9917" s="16" t="str">
        <f t="shared" si="465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4"/>
        <v>May 20</v>
      </c>
      <c r="H9918" s="27">
        <f t="shared" si="466"/>
        <v>9917</v>
      </c>
      <c r="I9918" s="30" t="str">
        <f>IF(G9918='Check Register'!$E$1,H9918,"")</f>
        <v/>
      </c>
      <c r="J9918" s="16" t="str">
        <f t="shared" si="465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4"/>
        <v>May 20</v>
      </c>
      <c r="H9919" s="27">
        <f t="shared" si="466"/>
        <v>9918</v>
      </c>
      <c r="I9919" s="30" t="str">
        <f>IF(G9919='Check Register'!$E$1,H9919,"")</f>
        <v/>
      </c>
      <c r="J9919" s="16" t="str">
        <f t="shared" si="465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4"/>
        <v>May 20</v>
      </c>
      <c r="H9920" s="27">
        <f t="shared" si="466"/>
        <v>9919</v>
      </c>
      <c r="I9920" s="30" t="str">
        <f>IF(G9920='Check Register'!$E$1,H9920,"")</f>
        <v/>
      </c>
      <c r="J9920" s="16" t="str">
        <f t="shared" si="465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4"/>
        <v>May 20</v>
      </c>
      <c r="H9921" s="27">
        <f t="shared" si="466"/>
        <v>9920</v>
      </c>
      <c r="I9921" s="30" t="str">
        <f>IF(G9921='Check Register'!$E$1,H9921,"")</f>
        <v/>
      </c>
      <c r="J9921" s="16" t="str">
        <f t="shared" si="465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7">VLOOKUP(C9922,W:Y,3,TRUE)</f>
        <v>May 20</v>
      </c>
      <c r="H9922" s="27">
        <f t="shared" si="466"/>
        <v>9921</v>
      </c>
      <c r="I9922" s="30" t="str">
        <f>IF(G9922='Check Register'!$E$1,H9922,"")</f>
        <v/>
      </c>
      <c r="J9922" s="16" t="str">
        <f t="shared" ref="J9922:J9985" si="468">IFERROR(SMALL($I$2:$I$100000,H9922),"")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7"/>
        <v>May 20</v>
      </c>
      <c r="H9923" s="27">
        <f t="shared" si="466"/>
        <v>9922</v>
      </c>
      <c r="I9923" s="30" t="str">
        <f>IF(G9923='Check Register'!$E$1,H9923,"")</f>
        <v/>
      </c>
      <c r="J9923" s="16" t="str">
        <f t="shared" si="468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7"/>
        <v>May 20</v>
      </c>
      <c r="H9924" s="27">
        <f t="shared" si="466"/>
        <v>9923</v>
      </c>
      <c r="I9924" s="30" t="str">
        <f>IF(G9924='Check Register'!$E$1,H9924,"")</f>
        <v/>
      </c>
      <c r="J9924" s="16" t="str">
        <f t="shared" si="468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7"/>
        <v>May 20</v>
      </c>
      <c r="H9925" s="27">
        <f t="shared" si="466"/>
        <v>9924</v>
      </c>
      <c r="I9925" s="30" t="str">
        <f>IF(G9925='Check Register'!$E$1,H9925,"")</f>
        <v/>
      </c>
      <c r="J9925" s="16" t="str">
        <f t="shared" si="468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7"/>
        <v>May 20</v>
      </c>
      <c r="H9926" s="27">
        <f t="shared" si="466"/>
        <v>9925</v>
      </c>
      <c r="I9926" s="30" t="str">
        <f>IF(G9926='Check Register'!$E$1,H9926,"")</f>
        <v/>
      </c>
      <c r="J9926" s="16" t="str">
        <f t="shared" si="468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7"/>
        <v>May 20</v>
      </c>
      <c r="H9927" s="27">
        <f t="shared" si="466"/>
        <v>9926</v>
      </c>
      <c r="I9927" s="30" t="str">
        <f>IF(G9927='Check Register'!$E$1,H9927,"")</f>
        <v/>
      </c>
      <c r="J9927" s="16" t="str">
        <f t="shared" si="468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7"/>
        <v>May 20</v>
      </c>
      <c r="H9928" s="27">
        <f t="shared" ref="H9928:H9991" si="469">1+H9927</f>
        <v>9927</v>
      </c>
      <c r="I9928" s="30" t="str">
        <f>IF(G9928='Check Register'!$E$1,H9928,"")</f>
        <v/>
      </c>
      <c r="J9928" s="16" t="str">
        <f t="shared" si="468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7"/>
        <v>May 20</v>
      </c>
      <c r="H9929" s="27">
        <f t="shared" si="469"/>
        <v>9928</v>
      </c>
      <c r="I9929" s="30" t="str">
        <f>IF(G9929='Check Register'!$E$1,H9929,"")</f>
        <v/>
      </c>
      <c r="J9929" s="16" t="str">
        <f t="shared" si="468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7"/>
        <v>May 20</v>
      </c>
      <c r="H9930" s="27">
        <f t="shared" si="469"/>
        <v>9929</v>
      </c>
      <c r="I9930" s="30" t="str">
        <f>IF(G9930='Check Register'!$E$1,H9930,"")</f>
        <v/>
      </c>
      <c r="J9930" s="16" t="str">
        <f t="shared" si="468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7"/>
        <v>May 20</v>
      </c>
      <c r="H9931" s="27">
        <f t="shared" si="469"/>
        <v>9930</v>
      </c>
      <c r="I9931" s="30" t="str">
        <f>IF(G9931='Check Register'!$E$1,H9931,"")</f>
        <v/>
      </c>
      <c r="J9931" s="16" t="str">
        <f t="shared" si="468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7"/>
        <v>May 20</v>
      </c>
      <c r="H9932" s="27">
        <f t="shared" si="469"/>
        <v>9931</v>
      </c>
      <c r="I9932" s="30" t="str">
        <f>IF(G9932='Check Register'!$E$1,H9932,"")</f>
        <v/>
      </c>
      <c r="J9932" s="16" t="str">
        <f t="shared" si="468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7"/>
        <v>May 20</v>
      </c>
      <c r="H9933" s="27">
        <f t="shared" si="469"/>
        <v>9932</v>
      </c>
      <c r="I9933" s="30" t="str">
        <f>IF(G9933='Check Register'!$E$1,H9933,"")</f>
        <v/>
      </c>
      <c r="J9933" s="16" t="str">
        <f t="shared" si="468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7"/>
        <v>May 20</v>
      </c>
      <c r="H9934" s="27">
        <f t="shared" si="469"/>
        <v>9933</v>
      </c>
      <c r="I9934" s="30" t="str">
        <f>IF(G9934='Check Register'!$E$1,H9934,"")</f>
        <v/>
      </c>
      <c r="J9934" s="16" t="str">
        <f t="shared" si="468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7"/>
        <v>May 20</v>
      </c>
      <c r="H9935" s="27">
        <f t="shared" si="469"/>
        <v>9934</v>
      </c>
      <c r="I9935" s="30" t="str">
        <f>IF(G9935='Check Register'!$E$1,H9935,"")</f>
        <v/>
      </c>
      <c r="J9935" s="16" t="str">
        <f t="shared" si="468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7"/>
        <v>May 20</v>
      </c>
      <c r="H9936" s="27">
        <f t="shared" si="469"/>
        <v>9935</v>
      </c>
      <c r="I9936" s="30" t="str">
        <f>IF(G9936='Check Register'!$E$1,H9936,"")</f>
        <v/>
      </c>
      <c r="J9936" s="16" t="str">
        <f t="shared" si="468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7"/>
        <v>May 20</v>
      </c>
      <c r="H9937" s="27">
        <f t="shared" si="469"/>
        <v>9936</v>
      </c>
      <c r="I9937" s="30" t="str">
        <f>IF(G9937='Check Register'!$E$1,H9937,"")</f>
        <v/>
      </c>
      <c r="J9937" s="16" t="str">
        <f t="shared" si="468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7"/>
        <v>May 20</v>
      </c>
      <c r="H9938" s="27">
        <f t="shared" si="469"/>
        <v>9937</v>
      </c>
      <c r="I9938" s="30" t="str">
        <f>IF(G9938='Check Register'!$E$1,H9938,"")</f>
        <v/>
      </c>
      <c r="J9938" s="16" t="str">
        <f t="shared" si="468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7"/>
        <v>May 20</v>
      </c>
      <c r="H9939" s="27">
        <f t="shared" si="469"/>
        <v>9938</v>
      </c>
      <c r="I9939" s="30" t="str">
        <f>IF(G9939='Check Register'!$E$1,H9939,"")</f>
        <v/>
      </c>
      <c r="J9939" s="16" t="str">
        <f t="shared" si="468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7"/>
        <v>May 20</v>
      </c>
      <c r="H9940" s="27">
        <f t="shared" si="469"/>
        <v>9939</v>
      </c>
      <c r="I9940" s="30" t="str">
        <f>IF(G9940='Check Register'!$E$1,H9940,"")</f>
        <v/>
      </c>
      <c r="J9940" s="16" t="str">
        <f t="shared" si="468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7"/>
        <v>May 20</v>
      </c>
      <c r="H9941" s="27">
        <f t="shared" si="469"/>
        <v>9940</v>
      </c>
      <c r="I9941" s="30" t="str">
        <f>IF(G9941='Check Register'!$E$1,H9941,"")</f>
        <v/>
      </c>
      <c r="J9941" s="16" t="str">
        <f t="shared" si="468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7"/>
        <v>May 20</v>
      </c>
      <c r="H9942" s="27">
        <f t="shared" si="469"/>
        <v>9941</v>
      </c>
      <c r="I9942" s="30" t="str">
        <f>IF(G9942='Check Register'!$E$1,H9942,"")</f>
        <v/>
      </c>
      <c r="J9942" s="16" t="str">
        <f t="shared" si="468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7"/>
        <v>May 20</v>
      </c>
      <c r="H9943" s="27">
        <f t="shared" si="469"/>
        <v>9942</v>
      </c>
      <c r="I9943" s="30" t="str">
        <f>IF(G9943='Check Register'!$E$1,H9943,"")</f>
        <v/>
      </c>
      <c r="J9943" s="16" t="str">
        <f t="shared" si="468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7"/>
        <v>May 20</v>
      </c>
      <c r="H9944" s="27">
        <f t="shared" si="469"/>
        <v>9943</v>
      </c>
      <c r="I9944" s="30" t="str">
        <f>IF(G9944='Check Register'!$E$1,H9944,"")</f>
        <v/>
      </c>
      <c r="J9944" s="16" t="str">
        <f t="shared" si="468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7"/>
        <v>May 20</v>
      </c>
      <c r="H9945" s="27">
        <f t="shared" si="469"/>
        <v>9944</v>
      </c>
      <c r="I9945" s="30" t="str">
        <f>IF(G9945='Check Register'!$E$1,H9945,"")</f>
        <v/>
      </c>
      <c r="J9945" s="16" t="str">
        <f t="shared" si="468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7"/>
        <v>May 20</v>
      </c>
      <c r="H9946" s="27">
        <f t="shared" si="469"/>
        <v>9945</v>
      </c>
      <c r="I9946" s="30" t="str">
        <f>IF(G9946='Check Register'!$E$1,H9946,"")</f>
        <v/>
      </c>
      <c r="J9946" s="16" t="str">
        <f t="shared" si="468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7"/>
        <v>May 20</v>
      </c>
      <c r="H9947" s="27">
        <f t="shared" si="469"/>
        <v>9946</v>
      </c>
      <c r="I9947" s="30" t="str">
        <f>IF(G9947='Check Register'!$E$1,H9947,"")</f>
        <v/>
      </c>
      <c r="J9947" s="16" t="str">
        <f t="shared" si="468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7"/>
        <v>May 20</v>
      </c>
      <c r="H9948" s="27">
        <f t="shared" si="469"/>
        <v>9947</v>
      </c>
      <c r="I9948" s="30" t="str">
        <f>IF(G9948='Check Register'!$E$1,H9948,"")</f>
        <v/>
      </c>
      <c r="J9948" s="16" t="str">
        <f t="shared" si="468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7"/>
        <v>May 20</v>
      </c>
      <c r="H9949" s="27">
        <f t="shared" si="469"/>
        <v>9948</v>
      </c>
      <c r="I9949" s="30" t="str">
        <f>IF(G9949='Check Register'!$E$1,H9949,"")</f>
        <v/>
      </c>
      <c r="J9949" s="16" t="str">
        <f t="shared" si="468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7"/>
        <v>May 20</v>
      </c>
      <c r="H9950" s="27">
        <f t="shared" si="469"/>
        <v>9949</v>
      </c>
      <c r="I9950" s="30" t="str">
        <f>IF(G9950='Check Register'!$E$1,H9950,"")</f>
        <v/>
      </c>
      <c r="J9950" s="16" t="str">
        <f t="shared" si="468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7"/>
        <v>May 20</v>
      </c>
      <c r="H9951" s="27">
        <f t="shared" si="469"/>
        <v>9950</v>
      </c>
      <c r="I9951" s="30" t="str">
        <f>IF(G9951='Check Register'!$E$1,H9951,"")</f>
        <v/>
      </c>
      <c r="J9951" s="16" t="str">
        <f t="shared" si="468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7"/>
        <v>May 20</v>
      </c>
      <c r="H9952" s="27">
        <f t="shared" si="469"/>
        <v>9951</v>
      </c>
      <c r="I9952" s="30" t="str">
        <f>IF(G9952='Check Register'!$E$1,H9952,"")</f>
        <v/>
      </c>
      <c r="J9952" s="16" t="str">
        <f t="shared" si="468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7"/>
        <v>May 20</v>
      </c>
      <c r="H9953" s="27">
        <f t="shared" si="469"/>
        <v>9952</v>
      </c>
      <c r="I9953" s="30" t="str">
        <f>IF(G9953='Check Register'!$E$1,H9953,"")</f>
        <v/>
      </c>
      <c r="J9953" s="16" t="str">
        <f t="shared" si="468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7"/>
        <v>May 20</v>
      </c>
      <c r="H9954" s="27">
        <f t="shared" si="469"/>
        <v>9953</v>
      </c>
      <c r="I9954" s="30" t="str">
        <f>IF(G9954='Check Register'!$E$1,H9954,"")</f>
        <v/>
      </c>
      <c r="J9954" s="16" t="str">
        <f t="shared" si="468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7"/>
        <v>May 20</v>
      </c>
      <c r="H9955" s="27">
        <f t="shared" si="469"/>
        <v>9954</v>
      </c>
      <c r="I9955" s="30" t="str">
        <f>IF(G9955='Check Register'!$E$1,H9955,"")</f>
        <v/>
      </c>
      <c r="J9955" s="16" t="str">
        <f t="shared" si="468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7"/>
        <v>May 20</v>
      </c>
      <c r="H9956" s="27">
        <f t="shared" si="469"/>
        <v>9955</v>
      </c>
      <c r="I9956" s="30" t="str">
        <f>IF(G9956='Check Register'!$E$1,H9956,"")</f>
        <v/>
      </c>
      <c r="J9956" s="16" t="str">
        <f t="shared" si="468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7"/>
        <v>May 20</v>
      </c>
      <c r="H9957" s="27">
        <f t="shared" si="469"/>
        <v>9956</v>
      </c>
      <c r="I9957" s="30" t="str">
        <f>IF(G9957='Check Register'!$E$1,H9957,"")</f>
        <v/>
      </c>
      <c r="J9957" s="16" t="str">
        <f t="shared" si="468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7"/>
        <v>May 20</v>
      </c>
      <c r="H9958" s="27">
        <f t="shared" si="469"/>
        <v>9957</v>
      </c>
      <c r="I9958" s="30" t="str">
        <f>IF(G9958='Check Register'!$E$1,H9958,"")</f>
        <v/>
      </c>
      <c r="J9958" s="16" t="str">
        <f t="shared" si="468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7"/>
        <v>May 20</v>
      </c>
      <c r="H9959" s="27">
        <f t="shared" si="469"/>
        <v>9958</v>
      </c>
      <c r="I9959" s="30" t="str">
        <f>IF(G9959='Check Register'!$E$1,H9959,"")</f>
        <v/>
      </c>
      <c r="J9959" s="16" t="str">
        <f t="shared" si="468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7"/>
        <v>May 20</v>
      </c>
      <c r="H9960" s="27">
        <f t="shared" si="469"/>
        <v>9959</v>
      </c>
      <c r="I9960" s="30" t="str">
        <f>IF(G9960='Check Register'!$E$1,H9960,"")</f>
        <v/>
      </c>
      <c r="J9960" s="16" t="str">
        <f t="shared" si="468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7"/>
        <v>May 20</v>
      </c>
      <c r="H9961" s="27">
        <f t="shared" si="469"/>
        <v>9960</v>
      </c>
      <c r="I9961" s="30" t="str">
        <f>IF(G9961='Check Register'!$E$1,H9961,"")</f>
        <v/>
      </c>
      <c r="J9961" s="16" t="str">
        <f t="shared" si="468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7"/>
        <v>May 20</v>
      </c>
      <c r="H9962" s="27">
        <f t="shared" si="469"/>
        <v>9961</v>
      </c>
      <c r="I9962" s="30" t="str">
        <f>IF(G9962='Check Register'!$E$1,H9962,"")</f>
        <v/>
      </c>
      <c r="J9962" s="16" t="str">
        <f t="shared" si="468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7"/>
        <v>May 20</v>
      </c>
      <c r="H9963" s="27">
        <f t="shared" si="469"/>
        <v>9962</v>
      </c>
      <c r="I9963" s="30" t="str">
        <f>IF(G9963='Check Register'!$E$1,H9963,"")</f>
        <v/>
      </c>
      <c r="J9963" s="16" t="str">
        <f t="shared" si="468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7"/>
        <v>May 20</v>
      </c>
      <c r="H9964" s="27">
        <f t="shared" si="469"/>
        <v>9963</v>
      </c>
      <c r="I9964" s="30" t="str">
        <f>IF(G9964='Check Register'!$E$1,H9964,"")</f>
        <v/>
      </c>
      <c r="J9964" s="16" t="str">
        <f t="shared" si="468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7"/>
        <v>May 20</v>
      </c>
      <c r="H9965" s="27">
        <f t="shared" si="469"/>
        <v>9964</v>
      </c>
      <c r="I9965" s="30" t="str">
        <f>IF(G9965='Check Register'!$E$1,H9965,"")</f>
        <v/>
      </c>
      <c r="J9965" s="16" t="str">
        <f t="shared" si="468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7"/>
        <v>May 20</v>
      </c>
      <c r="H9966" s="27">
        <f t="shared" si="469"/>
        <v>9965</v>
      </c>
      <c r="I9966" s="30" t="str">
        <f>IF(G9966='Check Register'!$E$1,H9966,"")</f>
        <v/>
      </c>
      <c r="J9966" s="16" t="str">
        <f t="shared" si="468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7"/>
        <v>May 20</v>
      </c>
      <c r="H9967" s="27">
        <f t="shared" si="469"/>
        <v>9966</v>
      </c>
      <c r="I9967" s="30" t="str">
        <f>IF(G9967='Check Register'!$E$1,H9967,"")</f>
        <v/>
      </c>
      <c r="J9967" s="16" t="str">
        <f t="shared" si="468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7"/>
        <v>May 20</v>
      </c>
      <c r="H9968" s="27">
        <f t="shared" si="469"/>
        <v>9967</v>
      </c>
      <c r="I9968" s="30" t="str">
        <f>IF(G9968='Check Register'!$E$1,H9968,"")</f>
        <v/>
      </c>
      <c r="J9968" s="16" t="str">
        <f t="shared" si="468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7"/>
        <v>May 20</v>
      </c>
      <c r="H9969" s="27">
        <f t="shared" si="469"/>
        <v>9968</v>
      </c>
      <c r="I9969" s="30" t="str">
        <f>IF(G9969='Check Register'!$E$1,H9969,"")</f>
        <v/>
      </c>
      <c r="J9969" s="16" t="str">
        <f t="shared" si="468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7"/>
        <v>May 20</v>
      </c>
      <c r="H9970" s="27">
        <f t="shared" si="469"/>
        <v>9969</v>
      </c>
      <c r="I9970" s="30" t="str">
        <f>IF(G9970='Check Register'!$E$1,H9970,"")</f>
        <v/>
      </c>
      <c r="J9970" s="16" t="str">
        <f t="shared" si="468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7"/>
        <v>May 20</v>
      </c>
      <c r="H9971" s="27">
        <f t="shared" si="469"/>
        <v>9970</v>
      </c>
      <c r="I9971" s="30" t="str">
        <f>IF(G9971='Check Register'!$E$1,H9971,"")</f>
        <v/>
      </c>
      <c r="J9971" s="16" t="str">
        <f t="shared" si="468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7"/>
        <v>May 20</v>
      </c>
      <c r="H9972" s="27">
        <f t="shared" si="469"/>
        <v>9971</v>
      </c>
      <c r="I9972" s="30" t="str">
        <f>IF(G9972='Check Register'!$E$1,H9972,"")</f>
        <v/>
      </c>
      <c r="J9972" s="16" t="str">
        <f t="shared" si="468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7"/>
        <v>May 20</v>
      </c>
      <c r="H9973" s="27">
        <f t="shared" si="469"/>
        <v>9972</v>
      </c>
      <c r="I9973" s="30" t="str">
        <f>IF(G9973='Check Register'!$E$1,H9973,"")</f>
        <v/>
      </c>
      <c r="J9973" s="16" t="str">
        <f t="shared" si="468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7"/>
        <v>May 20</v>
      </c>
      <c r="H9974" s="27">
        <f t="shared" si="469"/>
        <v>9973</v>
      </c>
      <c r="I9974" s="30" t="str">
        <f>IF(G9974='Check Register'!$E$1,H9974,"")</f>
        <v/>
      </c>
      <c r="J9974" s="16" t="str">
        <f t="shared" si="468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7"/>
        <v>May 20</v>
      </c>
      <c r="H9975" s="27">
        <f t="shared" si="469"/>
        <v>9974</v>
      </c>
      <c r="I9975" s="30" t="str">
        <f>IF(G9975='Check Register'!$E$1,H9975,"")</f>
        <v/>
      </c>
      <c r="J9975" s="16" t="str">
        <f t="shared" si="468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7"/>
        <v>May 20</v>
      </c>
      <c r="H9976" s="27">
        <f t="shared" si="469"/>
        <v>9975</v>
      </c>
      <c r="I9976" s="30" t="str">
        <f>IF(G9976='Check Register'!$E$1,H9976,"")</f>
        <v/>
      </c>
      <c r="J9976" s="16" t="str">
        <f t="shared" si="468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7"/>
        <v>May 20</v>
      </c>
      <c r="H9977" s="27">
        <f t="shared" si="469"/>
        <v>9976</v>
      </c>
      <c r="I9977" s="30" t="str">
        <f>IF(G9977='Check Register'!$E$1,H9977,"")</f>
        <v/>
      </c>
      <c r="J9977" s="16" t="str">
        <f t="shared" si="468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7"/>
        <v>May 20</v>
      </c>
      <c r="H9978" s="27">
        <f t="shared" si="469"/>
        <v>9977</v>
      </c>
      <c r="I9978" s="30" t="str">
        <f>IF(G9978='Check Register'!$E$1,H9978,"")</f>
        <v/>
      </c>
      <c r="J9978" s="16" t="str">
        <f t="shared" si="468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7"/>
        <v>May 20</v>
      </c>
      <c r="H9979" s="27">
        <f t="shared" si="469"/>
        <v>9978</v>
      </c>
      <c r="I9979" s="30" t="str">
        <f>IF(G9979='Check Register'!$E$1,H9979,"")</f>
        <v/>
      </c>
      <c r="J9979" s="16" t="str">
        <f t="shared" si="468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7"/>
        <v>May 20</v>
      </c>
      <c r="H9980" s="27">
        <f t="shared" si="469"/>
        <v>9979</v>
      </c>
      <c r="I9980" s="30" t="str">
        <f>IF(G9980='Check Register'!$E$1,H9980,"")</f>
        <v/>
      </c>
      <c r="J9980" s="16" t="str">
        <f t="shared" si="468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7"/>
        <v>May 20</v>
      </c>
      <c r="H9981" s="27">
        <f t="shared" si="469"/>
        <v>9980</v>
      </c>
      <c r="I9981" s="30" t="str">
        <f>IF(G9981='Check Register'!$E$1,H9981,"")</f>
        <v/>
      </c>
      <c r="J9981" s="16" t="str">
        <f t="shared" si="468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7"/>
        <v>May 20</v>
      </c>
      <c r="H9982" s="27">
        <f t="shared" si="469"/>
        <v>9981</v>
      </c>
      <c r="I9982" s="30" t="str">
        <f>IF(G9982='Check Register'!$E$1,H9982,"")</f>
        <v/>
      </c>
      <c r="J9982" s="16" t="str">
        <f t="shared" si="468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7"/>
        <v>May 20</v>
      </c>
      <c r="H9983" s="27">
        <f t="shared" si="469"/>
        <v>9982</v>
      </c>
      <c r="I9983" s="30" t="str">
        <f>IF(G9983='Check Register'!$E$1,H9983,"")</f>
        <v/>
      </c>
      <c r="J9983" s="16" t="str">
        <f t="shared" si="468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7"/>
        <v>May 20</v>
      </c>
      <c r="H9984" s="27">
        <f t="shared" si="469"/>
        <v>9983</v>
      </c>
      <c r="I9984" s="30" t="str">
        <f>IF(G9984='Check Register'!$E$1,H9984,"")</f>
        <v/>
      </c>
      <c r="J9984" s="16" t="str">
        <f t="shared" si="468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7"/>
        <v>May 20</v>
      </c>
      <c r="H9985" s="27">
        <f t="shared" si="469"/>
        <v>9984</v>
      </c>
      <c r="I9985" s="30" t="str">
        <f>IF(G9985='Check Register'!$E$1,H9985,"")</f>
        <v/>
      </c>
      <c r="J9985" s="16" t="str">
        <f t="shared" si="468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70">VLOOKUP(C9986,W:Y,3,TRUE)</f>
        <v>May 20</v>
      </c>
      <c r="H9986" s="27">
        <f t="shared" si="469"/>
        <v>9985</v>
      </c>
      <c r="I9986" s="30" t="str">
        <f>IF(G9986='Check Register'!$E$1,H9986,"")</f>
        <v/>
      </c>
      <c r="J9986" s="16" t="str">
        <f t="shared" ref="J9986:J10049" si="471">IFERROR(SMALL($I$2:$I$100000,H9986),"")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70"/>
        <v>May 20</v>
      </c>
      <c r="H9987" s="27">
        <f t="shared" si="469"/>
        <v>9986</v>
      </c>
      <c r="I9987" s="30" t="str">
        <f>IF(G9987='Check Register'!$E$1,H9987,"")</f>
        <v/>
      </c>
      <c r="J9987" s="16" t="str">
        <f t="shared" si="471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70"/>
        <v>May 20</v>
      </c>
      <c r="H9988" s="27">
        <f t="shared" si="469"/>
        <v>9987</v>
      </c>
      <c r="I9988" s="30" t="str">
        <f>IF(G9988='Check Register'!$E$1,H9988,"")</f>
        <v/>
      </c>
      <c r="J9988" s="16" t="str">
        <f t="shared" si="471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70"/>
        <v>May 20</v>
      </c>
      <c r="H9989" s="27">
        <f t="shared" si="469"/>
        <v>9988</v>
      </c>
      <c r="I9989" s="30" t="str">
        <f>IF(G9989='Check Register'!$E$1,H9989,"")</f>
        <v/>
      </c>
      <c r="J9989" s="16" t="str">
        <f t="shared" si="471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70"/>
        <v>May 20</v>
      </c>
      <c r="H9990" s="27">
        <f t="shared" si="469"/>
        <v>9989</v>
      </c>
      <c r="I9990" s="30" t="str">
        <f>IF(G9990='Check Register'!$E$1,H9990,"")</f>
        <v/>
      </c>
      <c r="J9990" s="16" t="str">
        <f t="shared" si="471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70"/>
        <v>May 20</v>
      </c>
      <c r="H9991" s="27">
        <f t="shared" si="469"/>
        <v>9990</v>
      </c>
      <c r="I9991" s="30" t="str">
        <f>IF(G9991='Check Register'!$E$1,H9991,"")</f>
        <v/>
      </c>
      <c r="J9991" s="16" t="str">
        <f t="shared" si="471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70"/>
        <v>May 20</v>
      </c>
      <c r="H9992" s="27">
        <f t="shared" ref="H9992:H10055" si="472">1+H9991</f>
        <v>9991</v>
      </c>
      <c r="I9992" s="30" t="str">
        <f>IF(G9992='Check Register'!$E$1,H9992,"")</f>
        <v/>
      </c>
      <c r="J9992" s="16" t="str">
        <f t="shared" si="471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70"/>
        <v>May 20</v>
      </c>
      <c r="H9993" s="27">
        <f t="shared" si="472"/>
        <v>9992</v>
      </c>
      <c r="I9993" s="30" t="str">
        <f>IF(G9993='Check Register'!$E$1,H9993,"")</f>
        <v/>
      </c>
      <c r="J9993" s="16" t="str">
        <f t="shared" si="471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70"/>
        <v>May 20</v>
      </c>
      <c r="H9994" s="27">
        <f t="shared" si="472"/>
        <v>9993</v>
      </c>
      <c r="I9994" s="30" t="str">
        <f>IF(G9994='Check Register'!$E$1,H9994,"")</f>
        <v/>
      </c>
      <c r="J9994" s="16" t="str">
        <f t="shared" si="471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70"/>
        <v>May 20</v>
      </c>
      <c r="H9995" s="27">
        <f t="shared" si="472"/>
        <v>9994</v>
      </c>
      <c r="I9995" s="30" t="str">
        <f>IF(G9995='Check Register'!$E$1,H9995,"")</f>
        <v/>
      </c>
      <c r="J9995" s="16" t="str">
        <f t="shared" si="471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70"/>
        <v>May 20</v>
      </c>
      <c r="H9996" s="27">
        <f t="shared" si="472"/>
        <v>9995</v>
      </c>
      <c r="I9996" s="30" t="str">
        <f>IF(G9996='Check Register'!$E$1,H9996,"")</f>
        <v/>
      </c>
      <c r="J9996" s="16" t="str">
        <f t="shared" si="471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70"/>
        <v>May 20</v>
      </c>
      <c r="H9997" s="27">
        <f t="shared" si="472"/>
        <v>9996</v>
      </c>
      <c r="I9997" s="30" t="str">
        <f>IF(G9997='Check Register'!$E$1,H9997,"")</f>
        <v/>
      </c>
      <c r="J9997" s="16" t="str">
        <f t="shared" si="471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70"/>
        <v>May 20</v>
      </c>
      <c r="H9998" s="27">
        <f t="shared" si="472"/>
        <v>9997</v>
      </c>
      <c r="I9998" s="30" t="str">
        <f>IF(G9998='Check Register'!$E$1,H9998,"")</f>
        <v/>
      </c>
      <c r="J9998" s="16" t="str">
        <f t="shared" si="471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70"/>
        <v>May 20</v>
      </c>
      <c r="H9999" s="27">
        <f t="shared" si="472"/>
        <v>9998</v>
      </c>
      <c r="I9999" s="30" t="str">
        <f>IF(G9999='Check Register'!$E$1,H9999,"")</f>
        <v/>
      </c>
      <c r="J9999" s="16" t="str">
        <f t="shared" si="471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70"/>
        <v>May 20</v>
      </c>
      <c r="H10000" s="27">
        <f t="shared" si="472"/>
        <v>9999</v>
      </c>
      <c r="I10000" s="30" t="str">
        <f>IF(G10000='Check Register'!$E$1,H10000,"")</f>
        <v/>
      </c>
      <c r="J10000" s="16" t="str">
        <f t="shared" si="471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70"/>
        <v>May 20</v>
      </c>
      <c r="H10001" s="27">
        <f t="shared" si="472"/>
        <v>10000</v>
      </c>
      <c r="I10001" s="30" t="str">
        <f>IF(G10001='Check Register'!$E$1,H10001,"")</f>
        <v/>
      </c>
      <c r="J10001" s="16" t="str">
        <f t="shared" si="471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70"/>
        <v>May 20</v>
      </c>
      <c r="H10002" s="27">
        <f t="shared" si="472"/>
        <v>10001</v>
      </c>
      <c r="I10002" s="30" t="str">
        <f>IF(G10002='Check Register'!$E$1,H10002,"")</f>
        <v/>
      </c>
      <c r="J10002" s="16" t="str">
        <f t="shared" si="471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70"/>
        <v>May 20</v>
      </c>
      <c r="H10003" s="27">
        <f t="shared" si="472"/>
        <v>10002</v>
      </c>
      <c r="I10003" s="30" t="str">
        <f>IF(G10003='Check Register'!$E$1,H10003,"")</f>
        <v/>
      </c>
      <c r="J10003" s="16" t="str">
        <f t="shared" si="471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70"/>
        <v>May 20</v>
      </c>
      <c r="H10004" s="27">
        <f t="shared" si="472"/>
        <v>10003</v>
      </c>
      <c r="I10004" s="30" t="str">
        <f>IF(G10004='Check Register'!$E$1,H10004,"")</f>
        <v/>
      </c>
      <c r="J10004" s="16" t="str">
        <f t="shared" si="471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70"/>
        <v>May 20</v>
      </c>
      <c r="H10005" s="27">
        <f t="shared" si="472"/>
        <v>10004</v>
      </c>
      <c r="I10005" s="30" t="str">
        <f>IF(G10005='Check Register'!$E$1,H10005,"")</f>
        <v/>
      </c>
      <c r="J10005" s="16" t="str">
        <f t="shared" si="471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70"/>
        <v>May 20</v>
      </c>
      <c r="H10006" s="27">
        <f t="shared" si="472"/>
        <v>10005</v>
      </c>
      <c r="I10006" s="30" t="str">
        <f>IF(G10006='Check Register'!$E$1,H10006,"")</f>
        <v/>
      </c>
      <c r="J10006" s="16" t="str">
        <f t="shared" si="471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70"/>
        <v>May 20</v>
      </c>
      <c r="H10007" s="27">
        <f t="shared" si="472"/>
        <v>10006</v>
      </c>
      <c r="I10007" s="30" t="str">
        <f>IF(G10007='Check Register'!$E$1,H10007,"")</f>
        <v/>
      </c>
      <c r="J10007" s="16" t="str">
        <f t="shared" si="471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70"/>
        <v>May 20</v>
      </c>
      <c r="H10008" s="27">
        <f t="shared" si="472"/>
        <v>10007</v>
      </c>
      <c r="I10008" s="30" t="str">
        <f>IF(G10008='Check Register'!$E$1,H10008,"")</f>
        <v/>
      </c>
      <c r="J10008" s="16" t="str">
        <f t="shared" si="471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70"/>
        <v>May 20</v>
      </c>
      <c r="H10009" s="27">
        <f t="shared" si="472"/>
        <v>10008</v>
      </c>
      <c r="I10009" s="30" t="str">
        <f>IF(G10009='Check Register'!$E$1,H10009,"")</f>
        <v/>
      </c>
      <c r="J10009" s="16" t="str">
        <f t="shared" si="471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70"/>
        <v>May 20</v>
      </c>
      <c r="H10010" s="27">
        <f t="shared" si="472"/>
        <v>10009</v>
      </c>
      <c r="I10010" s="30" t="str">
        <f>IF(G10010='Check Register'!$E$1,H10010,"")</f>
        <v/>
      </c>
      <c r="J10010" s="16" t="str">
        <f t="shared" si="471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70"/>
        <v>May 20</v>
      </c>
      <c r="H10011" s="27">
        <f t="shared" si="472"/>
        <v>10010</v>
      </c>
      <c r="I10011" s="30" t="str">
        <f>IF(G10011='Check Register'!$E$1,H10011,"")</f>
        <v/>
      </c>
      <c r="J10011" s="16" t="str">
        <f t="shared" si="471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70"/>
        <v>May 20</v>
      </c>
      <c r="H10012" s="27">
        <f t="shared" si="472"/>
        <v>10011</v>
      </c>
      <c r="I10012" s="30" t="str">
        <f>IF(G10012='Check Register'!$E$1,H10012,"")</f>
        <v/>
      </c>
      <c r="J10012" s="16" t="str">
        <f t="shared" si="471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70"/>
        <v>May 20</v>
      </c>
      <c r="H10013" s="27">
        <f t="shared" si="472"/>
        <v>10012</v>
      </c>
      <c r="I10013" s="30" t="str">
        <f>IF(G10013='Check Register'!$E$1,H10013,"")</f>
        <v/>
      </c>
      <c r="J10013" s="16" t="str">
        <f t="shared" si="471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70"/>
        <v>May 20</v>
      </c>
      <c r="H10014" s="27">
        <f t="shared" si="472"/>
        <v>10013</v>
      </c>
      <c r="I10014" s="30" t="str">
        <f>IF(G10014='Check Register'!$E$1,H10014,"")</f>
        <v/>
      </c>
      <c r="J10014" s="16" t="str">
        <f t="shared" si="471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70"/>
        <v>May 20</v>
      </c>
      <c r="H10015" s="27">
        <f t="shared" si="472"/>
        <v>10014</v>
      </c>
      <c r="I10015" s="30" t="str">
        <f>IF(G10015='Check Register'!$E$1,H10015,"")</f>
        <v/>
      </c>
      <c r="J10015" s="16" t="str">
        <f t="shared" si="471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70"/>
        <v>May 20</v>
      </c>
      <c r="H10016" s="27">
        <f t="shared" si="472"/>
        <v>10015</v>
      </c>
      <c r="I10016" s="30" t="str">
        <f>IF(G10016='Check Register'!$E$1,H10016,"")</f>
        <v/>
      </c>
      <c r="J10016" s="16" t="str">
        <f t="shared" si="471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70"/>
        <v>May 20</v>
      </c>
      <c r="H10017" s="27">
        <f t="shared" si="472"/>
        <v>10016</v>
      </c>
      <c r="I10017" s="30" t="str">
        <f>IF(G10017='Check Register'!$E$1,H10017,"")</f>
        <v/>
      </c>
      <c r="J10017" s="16" t="str">
        <f t="shared" si="471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70"/>
        <v>May 20</v>
      </c>
      <c r="H10018" s="27">
        <f t="shared" si="472"/>
        <v>10017</v>
      </c>
      <c r="I10018" s="30" t="str">
        <f>IF(G10018='Check Register'!$E$1,H10018,"")</f>
        <v/>
      </c>
      <c r="J10018" s="16" t="str">
        <f t="shared" si="471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70"/>
        <v>May 20</v>
      </c>
      <c r="H10019" s="27">
        <f t="shared" si="472"/>
        <v>10018</v>
      </c>
      <c r="I10019" s="30" t="str">
        <f>IF(G10019='Check Register'!$E$1,H10019,"")</f>
        <v/>
      </c>
      <c r="J10019" s="16" t="str">
        <f t="shared" si="471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70"/>
        <v>May 20</v>
      </c>
      <c r="H10020" s="27">
        <f t="shared" si="472"/>
        <v>10019</v>
      </c>
      <c r="I10020" s="30" t="str">
        <f>IF(G10020='Check Register'!$E$1,H10020,"")</f>
        <v/>
      </c>
      <c r="J10020" s="16" t="str">
        <f t="shared" si="471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70"/>
        <v>May 20</v>
      </c>
      <c r="H10021" s="27">
        <f t="shared" si="472"/>
        <v>10020</v>
      </c>
      <c r="I10021" s="30" t="str">
        <f>IF(G10021='Check Register'!$E$1,H10021,"")</f>
        <v/>
      </c>
      <c r="J10021" s="16" t="str">
        <f t="shared" si="471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70"/>
        <v>May 20</v>
      </c>
      <c r="H10022" s="27">
        <f t="shared" si="472"/>
        <v>10021</v>
      </c>
      <c r="I10022" s="30" t="str">
        <f>IF(G10022='Check Register'!$E$1,H10022,"")</f>
        <v/>
      </c>
      <c r="J10022" s="16" t="str">
        <f t="shared" si="471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70"/>
        <v>May 20</v>
      </c>
      <c r="H10023" s="27">
        <f t="shared" si="472"/>
        <v>10022</v>
      </c>
      <c r="I10023" s="30" t="str">
        <f>IF(G10023='Check Register'!$E$1,H10023,"")</f>
        <v/>
      </c>
      <c r="J10023" s="16" t="str">
        <f t="shared" si="471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70"/>
        <v>May 20</v>
      </c>
      <c r="H10024" s="27">
        <f t="shared" si="472"/>
        <v>10023</v>
      </c>
      <c r="I10024" s="30" t="str">
        <f>IF(G10024='Check Register'!$E$1,H10024,"")</f>
        <v/>
      </c>
      <c r="J10024" s="16" t="str">
        <f t="shared" si="471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70"/>
        <v>May 20</v>
      </c>
      <c r="H10025" s="27">
        <f t="shared" si="472"/>
        <v>10024</v>
      </c>
      <c r="I10025" s="30" t="str">
        <f>IF(G10025='Check Register'!$E$1,H10025,"")</f>
        <v/>
      </c>
      <c r="J10025" s="16" t="str">
        <f t="shared" si="471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70"/>
        <v>May 20</v>
      </c>
      <c r="H10026" s="27">
        <f t="shared" si="472"/>
        <v>10025</v>
      </c>
      <c r="I10026" s="30" t="str">
        <f>IF(G10026='Check Register'!$E$1,H10026,"")</f>
        <v/>
      </c>
      <c r="J10026" s="16" t="str">
        <f t="shared" si="471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70"/>
        <v>May 20</v>
      </c>
      <c r="H10027" s="27">
        <f t="shared" si="472"/>
        <v>10026</v>
      </c>
      <c r="I10027" s="30" t="str">
        <f>IF(G10027='Check Register'!$E$1,H10027,"")</f>
        <v/>
      </c>
      <c r="J10027" s="16" t="str">
        <f t="shared" si="471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70"/>
        <v>May 20</v>
      </c>
      <c r="H10028" s="27">
        <f t="shared" si="472"/>
        <v>10027</v>
      </c>
      <c r="I10028" s="30" t="str">
        <f>IF(G10028='Check Register'!$E$1,H10028,"")</f>
        <v/>
      </c>
      <c r="J10028" s="16" t="str">
        <f t="shared" si="471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70"/>
        <v>May 20</v>
      </c>
      <c r="H10029" s="27">
        <f t="shared" si="472"/>
        <v>10028</v>
      </c>
      <c r="I10029" s="30" t="str">
        <f>IF(G10029='Check Register'!$E$1,H10029,"")</f>
        <v/>
      </c>
      <c r="J10029" s="16" t="str">
        <f t="shared" si="471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70"/>
        <v>May 20</v>
      </c>
      <c r="H10030" s="27">
        <f t="shared" si="472"/>
        <v>10029</v>
      </c>
      <c r="I10030" s="30" t="str">
        <f>IF(G10030='Check Register'!$E$1,H10030,"")</f>
        <v/>
      </c>
      <c r="J10030" s="16" t="str">
        <f t="shared" si="471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70"/>
        <v>May 20</v>
      </c>
      <c r="H10031" s="27">
        <f t="shared" si="472"/>
        <v>10030</v>
      </c>
      <c r="I10031" s="30" t="str">
        <f>IF(G10031='Check Register'!$E$1,H10031,"")</f>
        <v/>
      </c>
      <c r="J10031" s="16" t="str">
        <f t="shared" si="471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70"/>
        <v>May 20</v>
      </c>
      <c r="H10032" s="27">
        <f t="shared" si="472"/>
        <v>10031</v>
      </c>
      <c r="I10032" s="30" t="str">
        <f>IF(G10032='Check Register'!$E$1,H10032,"")</f>
        <v/>
      </c>
      <c r="J10032" s="16" t="str">
        <f t="shared" si="471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70"/>
        <v>May 20</v>
      </c>
      <c r="H10033" s="27">
        <f t="shared" si="472"/>
        <v>10032</v>
      </c>
      <c r="I10033" s="30" t="str">
        <f>IF(G10033='Check Register'!$E$1,H10033,"")</f>
        <v/>
      </c>
      <c r="J10033" s="16" t="str">
        <f t="shared" si="471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70"/>
        <v>May 20</v>
      </c>
      <c r="H10034" s="27">
        <f t="shared" si="472"/>
        <v>10033</v>
      </c>
      <c r="I10034" s="30" t="str">
        <f>IF(G10034='Check Register'!$E$1,H10034,"")</f>
        <v/>
      </c>
      <c r="J10034" s="16" t="str">
        <f t="shared" si="471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70"/>
        <v>May 20</v>
      </c>
      <c r="H10035" s="27">
        <f t="shared" si="472"/>
        <v>10034</v>
      </c>
      <c r="I10035" s="30" t="str">
        <f>IF(G10035='Check Register'!$E$1,H10035,"")</f>
        <v/>
      </c>
      <c r="J10035" s="16" t="str">
        <f t="shared" si="471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70"/>
        <v>May 20</v>
      </c>
      <c r="H10036" s="27">
        <f t="shared" si="472"/>
        <v>10035</v>
      </c>
      <c r="I10036" s="30" t="str">
        <f>IF(G10036='Check Register'!$E$1,H10036,"")</f>
        <v/>
      </c>
      <c r="J10036" s="16" t="str">
        <f t="shared" si="471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70"/>
        <v>May 20</v>
      </c>
      <c r="H10037" s="27">
        <f t="shared" si="472"/>
        <v>10036</v>
      </c>
      <c r="I10037" s="30" t="str">
        <f>IF(G10037='Check Register'!$E$1,H10037,"")</f>
        <v/>
      </c>
      <c r="J10037" s="16" t="str">
        <f t="shared" si="471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70"/>
        <v>May 20</v>
      </c>
      <c r="H10038" s="27">
        <f t="shared" si="472"/>
        <v>10037</v>
      </c>
      <c r="I10038" s="30" t="str">
        <f>IF(G10038='Check Register'!$E$1,H10038,"")</f>
        <v/>
      </c>
      <c r="J10038" s="16" t="str">
        <f t="shared" si="471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70"/>
        <v>May 20</v>
      </c>
      <c r="H10039" s="27">
        <f t="shared" si="472"/>
        <v>10038</v>
      </c>
      <c r="I10039" s="30" t="str">
        <f>IF(G10039='Check Register'!$E$1,H10039,"")</f>
        <v/>
      </c>
      <c r="J10039" s="16" t="str">
        <f t="shared" si="471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70"/>
        <v>May 20</v>
      </c>
      <c r="H10040" s="27">
        <f t="shared" si="472"/>
        <v>10039</v>
      </c>
      <c r="I10040" s="30" t="str">
        <f>IF(G10040='Check Register'!$E$1,H10040,"")</f>
        <v/>
      </c>
      <c r="J10040" s="16" t="str">
        <f t="shared" si="471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70"/>
        <v>May 20</v>
      </c>
      <c r="H10041" s="27">
        <f t="shared" si="472"/>
        <v>10040</v>
      </c>
      <c r="I10041" s="30" t="str">
        <f>IF(G10041='Check Register'!$E$1,H10041,"")</f>
        <v/>
      </c>
      <c r="J10041" s="16" t="str">
        <f t="shared" si="471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70"/>
        <v>May 20</v>
      </c>
      <c r="H10042" s="27">
        <f t="shared" si="472"/>
        <v>10041</v>
      </c>
      <c r="I10042" s="30" t="str">
        <f>IF(G10042='Check Register'!$E$1,H10042,"")</f>
        <v/>
      </c>
      <c r="J10042" s="16" t="str">
        <f t="shared" si="471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70"/>
        <v>May 20</v>
      </c>
      <c r="H10043" s="27">
        <f t="shared" si="472"/>
        <v>10042</v>
      </c>
      <c r="I10043" s="30" t="str">
        <f>IF(G10043='Check Register'!$E$1,H10043,"")</f>
        <v/>
      </c>
      <c r="J10043" s="16" t="str">
        <f t="shared" si="471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70"/>
        <v>May 20</v>
      </c>
      <c r="H10044" s="27">
        <f t="shared" si="472"/>
        <v>10043</v>
      </c>
      <c r="I10044" s="30" t="str">
        <f>IF(G10044='Check Register'!$E$1,H10044,"")</f>
        <v/>
      </c>
      <c r="J10044" s="16" t="str">
        <f t="shared" si="471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70"/>
        <v>May 20</v>
      </c>
      <c r="H10045" s="27">
        <f t="shared" si="472"/>
        <v>10044</v>
      </c>
      <c r="I10045" s="30" t="str">
        <f>IF(G10045='Check Register'!$E$1,H10045,"")</f>
        <v/>
      </c>
      <c r="J10045" s="16" t="str">
        <f t="shared" si="471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70"/>
        <v>May 20</v>
      </c>
      <c r="H10046" s="27">
        <f t="shared" si="472"/>
        <v>10045</v>
      </c>
      <c r="I10046" s="30" t="str">
        <f>IF(G10046='Check Register'!$E$1,H10046,"")</f>
        <v/>
      </c>
      <c r="J10046" s="16" t="str">
        <f t="shared" si="471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70"/>
        <v>May 20</v>
      </c>
      <c r="H10047" s="27">
        <f t="shared" si="472"/>
        <v>10046</v>
      </c>
      <c r="I10047" s="30" t="str">
        <f>IF(G10047='Check Register'!$E$1,H10047,"")</f>
        <v/>
      </c>
      <c r="J10047" s="16" t="str">
        <f t="shared" si="471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70"/>
        <v>May 20</v>
      </c>
      <c r="H10048" s="27">
        <f t="shared" si="472"/>
        <v>10047</v>
      </c>
      <c r="I10048" s="30" t="str">
        <f>IF(G10048='Check Register'!$E$1,H10048,"")</f>
        <v/>
      </c>
      <c r="J10048" s="16" t="str">
        <f t="shared" si="471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70"/>
        <v>May 20</v>
      </c>
      <c r="H10049" s="27">
        <f t="shared" si="472"/>
        <v>10048</v>
      </c>
      <c r="I10049" s="30" t="str">
        <f>IF(G10049='Check Register'!$E$1,H10049,"")</f>
        <v/>
      </c>
      <c r="J10049" s="16" t="str">
        <f t="shared" si="471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3">VLOOKUP(C10050,W:Y,3,TRUE)</f>
        <v>May 20</v>
      </c>
      <c r="H10050" s="27">
        <f t="shared" si="472"/>
        <v>10049</v>
      </c>
      <c r="I10050" s="30" t="str">
        <f>IF(G10050='Check Register'!$E$1,H10050,"")</f>
        <v/>
      </c>
      <c r="J10050" s="16" t="str">
        <f t="shared" ref="J10050:J10113" si="474">IFERROR(SMALL($I$2:$I$100000,H10050),"")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3"/>
        <v>May 20</v>
      </c>
      <c r="H10051" s="27">
        <f t="shared" si="472"/>
        <v>10050</v>
      </c>
      <c r="I10051" s="30" t="str">
        <f>IF(G10051='Check Register'!$E$1,H10051,"")</f>
        <v/>
      </c>
      <c r="J10051" s="16" t="str">
        <f t="shared" si="474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3"/>
        <v>May 20</v>
      </c>
      <c r="H10052" s="27">
        <f t="shared" si="472"/>
        <v>10051</v>
      </c>
      <c r="I10052" s="30" t="str">
        <f>IF(G10052='Check Register'!$E$1,H10052,"")</f>
        <v/>
      </c>
      <c r="J10052" s="16" t="str">
        <f t="shared" si="474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3"/>
        <v>May 20</v>
      </c>
      <c r="H10053" s="27">
        <f t="shared" si="472"/>
        <v>10052</v>
      </c>
      <c r="I10053" s="30" t="str">
        <f>IF(G10053='Check Register'!$E$1,H10053,"")</f>
        <v/>
      </c>
      <c r="J10053" s="16" t="str">
        <f t="shared" si="474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3"/>
        <v>May 20</v>
      </c>
      <c r="H10054" s="27">
        <f t="shared" si="472"/>
        <v>10053</v>
      </c>
      <c r="I10054" s="30" t="str">
        <f>IF(G10054='Check Register'!$E$1,H10054,"")</f>
        <v/>
      </c>
      <c r="J10054" s="16" t="str">
        <f t="shared" si="474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3"/>
        <v>May 20</v>
      </c>
      <c r="H10055" s="27">
        <f t="shared" si="472"/>
        <v>10054</v>
      </c>
      <c r="I10055" s="30" t="str">
        <f>IF(G10055='Check Register'!$E$1,H10055,"")</f>
        <v/>
      </c>
      <c r="J10055" s="16" t="str">
        <f t="shared" si="474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3"/>
        <v>May 20</v>
      </c>
      <c r="H10056" s="27">
        <f t="shared" ref="H10056:H10119" si="475">1+H10055</f>
        <v>10055</v>
      </c>
      <c r="I10056" s="30" t="str">
        <f>IF(G10056='Check Register'!$E$1,H10056,"")</f>
        <v/>
      </c>
      <c r="J10056" s="16" t="str">
        <f t="shared" si="474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3"/>
        <v>May 20</v>
      </c>
      <c r="H10057" s="27">
        <f t="shared" si="475"/>
        <v>10056</v>
      </c>
      <c r="I10057" s="30" t="str">
        <f>IF(G10057='Check Register'!$E$1,H10057,"")</f>
        <v/>
      </c>
      <c r="J10057" s="16" t="str">
        <f t="shared" si="474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3"/>
        <v>May 20</v>
      </c>
      <c r="H10058" s="27">
        <f t="shared" si="475"/>
        <v>10057</v>
      </c>
      <c r="I10058" s="30" t="str">
        <f>IF(G10058='Check Register'!$E$1,H10058,"")</f>
        <v/>
      </c>
      <c r="J10058" s="16" t="str">
        <f t="shared" si="474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3"/>
        <v>May 20</v>
      </c>
      <c r="H10059" s="27">
        <f t="shared" si="475"/>
        <v>10058</v>
      </c>
      <c r="I10059" s="30" t="str">
        <f>IF(G10059='Check Register'!$E$1,H10059,"")</f>
        <v/>
      </c>
      <c r="J10059" s="16" t="str">
        <f t="shared" si="474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3"/>
        <v>May 20</v>
      </c>
      <c r="H10060" s="27">
        <f t="shared" si="475"/>
        <v>10059</v>
      </c>
      <c r="I10060" s="30" t="str">
        <f>IF(G10060='Check Register'!$E$1,H10060,"")</f>
        <v/>
      </c>
      <c r="J10060" s="16" t="str">
        <f t="shared" si="474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3"/>
        <v>May 20</v>
      </c>
      <c r="H10061" s="27">
        <f t="shared" si="475"/>
        <v>10060</v>
      </c>
      <c r="I10061" s="30" t="str">
        <f>IF(G10061='Check Register'!$E$1,H10061,"")</f>
        <v/>
      </c>
      <c r="J10061" s="16" t="str">
        <f t="shared" si="474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3"/>
        <v>May 20</v>
      </c>
      <c r="H10062" s="27">
        <f t="shared" si="475"/>
        <v>10061</v>
      </c>
      <c r="I10062" s="30" t="str">
        <f>IF(G10062='Check Register'!$E$1,H10062,"")</f>
        <v/>
      </c>
      <c r="J10062" s="16" t="str">
        <f t="shared" si="474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3"/>
        <v>May 20</v>
      </c>
      <c r="H10063" s="27">
        <f t="shared" si="475"/>
        <v>10062</v>
      </c>
      <c r="I10063" s="30" t="str">
        <f>IF(G10063='Check Register'!$E$1,H10063,"")</f>
        <v/>
      </c>
      <c r="J10063" s="16" t="str">
        <f t="shared" si="474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3"/>
        <v>May 20</v>
      </c>
      <c r="H10064" s="27">
        <f t="shared" si="475"/>
        <v>10063</v>
      </c>
      <c r="I10064" s="30" t="str">
        <f>IF(G10064='Check Register'!$E$1,H10064,"")</f>
        <v/>
      </c>
      <c r="J10064" s="16" t="str">
        <f t="shared" si="474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3"/>
        <v>May 20</v>
      </c>
      <c r="H10065" s="27">
        <f t="shared" si="475"/>
        <v>10064</v>
      </c>
      <c r="I10065" s="30" t="str">
        <f>IF(G10065='Check Register'!$E$1,H10065,"")</f>
        <v/>
      </c>
      <c r="J10065" s="16" t="str">
        <f t="shared" si="474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3"/>
        <v>May 20</v>
      </c>
      <c r="H10066" s="27">
        <f t="shared" si="475"/>
        <v>10065</v>
      </c>
      <c r="I10066" s="30" t="str">
        <f>IF(G10066='Check Register'!$E$1,H10066,"")</f>
        <v/>
      </c>
      <c r="J10066" s="16" t="str">
        <f t="shared" si="474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3"/>
        <v>May 20</v>
      </c>
      <c r="H10067" s="27">
        <f t="shared" si="475"/>
        <v>10066</v>
      </c>
      <c r="I10067" s="30" t="str">
        <f>IF(G10067='Check Register'!$E$1,H10067,"")</f>
        <v/>
      </c>
      <c r="J10067" s="16" t="str">
        <f t="shared" si="474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3"/>
        <v>May 20</v>
      </c>
      <c r="H10068" s="27">
        <f t="shared" si="475"/>
        <v>10067</v>
      </c>
      <c r="I10068" s="30" t="str">
        <f>IF(G10068='Check Register'!$E$1,H10068,"")</f>
        <v/>
      </c>
      <c r="J10068" s="16" t="str">
        <f t="shared" si="474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3"/>
        <v>May 20</v>
      </c>
      <c r="H10069" s="27">
        <f t="shared" si="475"/>
        <v>10068</v>
      </c>
      <c r="I10069" s="30" t="str">
        <f>IF(G10069='Check Register'!$E$1,H10069,"")</f>
        <v/>
      </c>
      <c r="J10069" s="16" t="str">
        <f t="shared" si="474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3"/>
        <v>May 20</v>
      </c>
      <c r="H10070" s="27">
        <f t="shared" si="475"/>
        <v>10069</v>
      </c>
      <c r="I10070" s="30" t="str">
        <f>IF(G10070='Check Register'!$E$1,H10070,"")</f>
        <v/>
      </c>
      <c r="J10070" s="16" t="str">
        <f t="shared" si="474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3"/>
        <v>May 20</v>
      </c>
      <c r="H10071" s="27">
        <f t="shared" si="475"/>
        <v>10070</v>
      </c>
      <c r="I10071" s="30" t="str">
        <f>IF(G10071='Check Register'!$E$1,H10071,"")</f>
        <v/>
      </c>
      <c r="J10071" s="16" t="str">
        <f t="shared" si="474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3"/>
        <v>May 20</v>
      </c>
      <c r="H10072" s="27">
        <f t="shared" si="475"/>
        <v>10071</v>
      </c>
      <c r="I10072" s="30" t="str">
        <f>IF(G10072='Check Register'!$E$1,H10072,"")</f>
        <v/>
      </c>
      <c r="J10072" s="16" t="str">
        <f t="shared" si="474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3"/>
        <v>May 20</v>
      </c>
      <c r="H10073" s="27">
        <f t="shared" si="475"/>
        <v>10072</v>
      </c>
      <c r="I10073" s="30" t="str">
        <f>IF(G10073='Check Register'!$E$1,H10073,"")</f>
        <v/>
      </c>
      <c r="J10073" s="16" t="str">
        <f t="shared" si="474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3"/>
        <v>May 20</v>
      </c>
      <c r="H10074" s="27">
        <f t="shared" si="475"/>
        <v>10073</v>
      </c>
      <c r="I10074" s="30" t="str">
        <f>IF(G10074='Check Register'!$E$1,H10074,"")</f>
        <v/>
      </c>
      <c r="J10074" s="16" t="str">
        <f t="shared" si="474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3"/>
        <v>May 20</v>
      </c>
      <c r="H10075" s="27">
        <f t="shared" si="475"/>
        <v>10074</v>
      </c>
      <c r="I10075" s="30" t="str">
        <f>IF(G10075='Check Register'!$E$1,H10075,"")</f>
        <v/>
      </c>
      <c r="J10075" s="16" t="str">
        <f t="shared" si="474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3"/>
        <v>May 20</v>
      </c>
      <c r="H10076" s="27">
        <f t="shared" si="475"/>
        <v>10075</v>
      </c>
      <c r="I10076" s="30" t="str">
        <f>IF(G10076='Check Register'!$E$1,H10076,"")</f>
        <v/>
      </c>
      <c r="J10076" s="16" t="str">
        <f t="shared" si="474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3"/>
        <v>May 20</v>
      </c>
      <c r="H10077" s="27">
        <f t="shared" si="475"/>
        <v>10076</v>
      </c>
      <c r="I10077" s="30" t="str">
        <f>IF(G10077='Check Register'!$E$1,H10077,"")</f>
        <v/>
      </c>
      <c r="J10077" s="16" t="str">
        <f t="shared" si="474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3"/>
        <v>May 20</v>
      </c>
      <c r="H10078" s="27">
        <f t="shared" si="475"/>
        <v>10077</v>
      </c>
      <c r="I10078" s="30" t="str">
        <f>IF(G10078='Check Register'!$E$1,H10078,"")</f>
        <v/>
      </c>
      <c r="J10078" s="16" t="str">
        <f t="shared" si="474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3"/>
        <v>May 20</v>
      </c>
      <c r="H10079" s="27">
        <f t="shared" si="475"/>
        <v>10078</v>
      </c>
      <c r="I10079" s="30" t="str">
        <f>IF(G10079='Check Register'!$E$1,H10079,"")</f>
        <v/>
      </c>
      <c r="J10079" s="16" t="str">
        <f t="shared" si="474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3"/>
        <v>May 20</v>
      </c>
      <c r="H10080" s="27">
        <f t="shared" si="475"/>
        <v>10079</v>
      </c>
      <c r="I10080" s="30" t="str">
        <f>IF(G10080='Check Register'!$E$1,H10080,"")</f>
        <v/>
      </c>
      <c r="J10080" s="16" t="str">
        <f t="shared" si="474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3"/>
        <v>May 20</v>
      </c>
      <c r="H10081" s="27">
        <f t="shared" si="475"/>
        <v>10080</v>
      </c>
      <c r="I10081" s="30" t="str">
        <f>IF(G10081='Check Register'!$E$1,H10081,"")</f>
        <v/>
      </c>
      <c r="J10081" s="16" t="str">
        <f t="shared" si="474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3"/>
        <v>May 20</v>
      </c>
      <c r="H10082" s="27">
        <f t="shared" si="475"/>
        <v>10081</v>
      </c>
      <c r="I10082" s="30" t="str">
        <f>IF(G10082='Check Register'!$E$1,H10082,"")</f>
        <v/>
      </c>
      <c r="J10082" s="16" t="str">
        <f t="shared" si="474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3"/>
        <v>May 20</v>
      </c>
      <c r="H10083" s="27">
        <f t="shared" si="475"/>
        <v>10082</v>
      </c>
      <c r="I10083" s="30" t="str">
        <f>IF(G10083='Check Register'!$E$1,H10083,"")</f>
        <v/>
      </c>
      <c r="J10083" s="16" t="str">
        <f t="shared" si="474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3"/>
        <v>May 20</v>
      </c>
      <c r="H10084" s="27">
        <f t="shared" si="475"/>
        <v>10083</v>
      </c>
      <c r="I10084" s="30" t="str">
        <f>IF(G10084='Check Register'!$E$1,H10084,"")</f>
        <v/>
      </c>
      <c r="J10084" s="16" t="str">
        <f t="shared" si="474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3"/>
        <v>May 20</v>
      </c>
      <c r="H10085" s="27">
        <f t="shared" si="475"/>
        <v>10084</v>
      </c>
      <c r="I10085" s="30" t="str">
        <f>IF(G10085='Check Register'!$E$1,H10085,"")</f>
        <v/>
      </c>
      <c r="J10085" s="16" t="str">
        <f t="shared" si="474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3"/>
        <v>May 20</v>
      </c>
      <c r="H10086" s="27">
        <f t="shared" si="475"/>
        <v>10085</v>
      </c>
      <c r="I10086" s="30" t="str">
        <f>IF(G10086='Check Register'!$E$1,H10086,"")</f>
        <v/>
      </c>
      <c r="J10086" s="16" t="str">
        <f t="shared" si="474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3"/>
        <v>May 20</v>
      </c>
      <c r="H10087" s="27">
        <f t="shared" si="475"/>
        <v>10086</v>
      </c>
      <c r="I10087" s="30" t="str">
        <f>IF(G10087='Check Register'!$E$1,H10087,"")</f>
        <v/>
      </c>
      <c r="J10087" s="16" t="str">
        <f t="shared" si="474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3"/>
        <v>May 20</v>
      </c>
      <c r="H10088" s="27">
        <f t="shared" si="475"/>
        <v>10087</v>
      </c>
      <c r="I10088" s="30" t="str">
        <f>IF(G10088='Check Register'!$E$1,H10088,"")</f>
        <v/>
      </c>
      <c r="J10088" s="16" t="str">
        <f t="shared" si="474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3"/>
        <v>May 20</v>
      </c>
      <c r="H10089" s="27">
        <f t="shared" si="475"/>
        <v>10088</v>
      </c>
      <c r="I10089" s="30" t="str">
        <f>IF(G10089='Check Register'!$E$1,H10089,"")</f>
        <v/>
      </c>
      <c r="J10089" s="16" t="str">
        <f t="shared" si="474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3"/>
        <v>May 20</v>
      </c>
      <c r="H10090" s="27">
        <f t="shared" si="475"/>
        <v>10089</v>
      </c>
      <c r="I10090" s="30" t="str">
        <f>IF(G10090='Check Register'!$E$1,H10090,"")</f>
        <v/>
      </c>
      <c r="J10090" s="16" t="str">
        <f t="shared" si="474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3"/>
        <v>May 20</v>
      </c>
      <c r="H10091" s="27">
        <f t="shared" si="475"/>
        <v>10090</v>
      </c>
      <c r="I10091" s="30" t="str">
        <f>IF(G10091='Check Register'!$E$1,H10091,"")</f>
        <v/>
      </c>
      <c r="J10091" s="16" t="str">
        <f t="shared" si="474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3"/>
        <v>May 20</v>
      </c>
      <c r="H10092" s="27">
        <f t="shared" si="475"/>
        <v>10091</v>
      </c>
      <c r="I10092" s="30" t="str">
        <f>IF(G10092='Check Register'!$E$1,H10092,"")</f>
        <v/>
      </c>
      <c r="J10092" s="16" t="str">
        <f t="shared" si="474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3"/>
        <v>May 20</v>
      </c>
      <c r="H10093" s="27">
        <f t="shared" si="475"/>
        <v>10092</v>
      </c>
      <c r="I10093" s="30" t="str">
        <f>IF(G10093='Check Register'!$E$1,H10093,"")</f>
        <v/>
      </c>
      <c r="J10093" s="16" t="str">
        <f t="shared" si="474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3"/>
        <v>May 20</v>
      </c>
      <c r="H10094" s="27">
        <f t="shared" si="475"/>
        <v>10093</v>
      </c>
      <c r="I10094" s="30" t="str">
        <f>IF(G10094='Check Register'!$E$1,H10094,"")</f>
        <v/>
      </c>
      <c r="J10094" s="16" t="str">
        <f t="shared" si="474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3"/>
        <v>May 20</v>
      </c>
      <c r="H10095" s="27">
        <f t="shared" si="475"/>
        <v>10094</v>
      </c>
      <c r="I10095" s="30" t="str">
        <f>IF(G10095='Check Register'!$E$1,H10095,"")</f>
        <v/>
      </c>
      <c r="J10095" s="16" t="str">
        <f t="shared" si="474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3"/>
        <v>May 20</v>
      </c>
      <c r="H10096" s="27">
        <f t="shared" si="475"/>
        <v>10095</v>
      </c>
      <c r="I10096" s="30" t="str">
        <f>IF(G10096='Check Register'!$E$1,H10096,"")</f>
        <v/>
      </c>
      <c r="J10096" s="16" t="str">
        <f t="shared" si="474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3"/>
        <v>May 20</v>
      </c>
      <c r="H10097" s="27">
        <f t="shared" si="475"/>
        <v>10096</v>
      </c>
      <c r="I10097" s="30" t="str">
        <f>IF(G10097='Check Register'!$E$1,H10097,"")</f>
        <v/>
      </c>
      <c r="J10097" s="16" t="str">
        <f t="shared" si="474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3"/>
        <v>May 20</v>
      </c>
      <c r="H10098" s="27">
        <f t="shared" si="475"/>
        <v>10097</v>
      </c>
      <c r="I10098" s="30" t="str">
        <f>IF(G10098='Check Register'!$E$1,H10098,"")</f>
        <v/>
      </c>
      <c r="J10098" s="16" t="str">
        <f t="shared" si="474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3"/>
        <v>May 20</v>
      </c>
      <c r="H10099" s="27">
        <f t="shared" si="475"/>
        <v>10098</v>
      </c>
      <c r="I10099" s="30" t="str">
        <f>IF(G10099='Check Register'!$E$1,H10099,"")</f>
        <v/>
      </c>
      <c r="J10099" s="16" t="str">
        <f t="shared" si="474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3"/>
        <v>May 20</v>
      </c>
      <c r="H10100" s="27">
        <f t="shared" si="475"/>
        <v>10099</v>
      </c>
      <c r="I10100" s="30" t="str">
        <f>IF(G10100='Check Register'!$E$1,H10100,"")</f>
        <v/>
      </c>
      <c r="J10100" s="16" t="str">
        <f t="shared" si="474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3"/>
        <v>May 20</v>
      </c>
      <c r="H10101" s="27">
        <f t="shared" si="475"/>
        <v>10100</v>
      </c>
      <c r="I10101" s="30" t="str">
        <f>IF(G10101='Check Register'!$E$1,H10101,"")</f>
        <v/>
      </c>
      <c r="J10101" s="16" t="str">
        <f t="shared" si="474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3"/>
        <v>May 20</v>
      </c>
      <c r="H10102" s="27">
        <f t="shared" si="475"/>
        <v>10101</v>
      </c>
      <c r="I10102" s="30" t="str">
        <f>IF(G10102='Check Register'!$E$1,H10102,"")</f>
        <v/>
      </c>
      <c r="J10102" s="16" t="str">
        <f t="shared" si="474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3"/>
        <v>May 20</v>
      </c>
      <c r="H10103" s="27">
        <f t="shared" si="475"/>
        <v>10102</v>
      </c>
      <c r="I10103" s="30" t="str">
        <f>IF(G10103='Check Register'!$E$1,H10103,"")</f>
        <v/>
      </c>
      <c r="J10103" s="16" t="str">
        <f t="shared" si="474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3"/>
        <v>May 20</v>
      </c>
      <c r="H10104" s="27">
        <f t="shared" si="475"/>
        <v>10103</v>
      </c>
      <c r="I10104" s="30" t="str">
        <f>IF(G10104='Check Register'!$E$1,H10104,"")</f>
        <v/>
      </c>
      <c r="J10104" s="16" t="str">
        <f t="shared" si="474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3"/>
        <v>May 20</v>
      </c>
      <c r="H10105" s="27">
        <f t="shared" si="475"/>
        <v>10104</v>
      </c>
      <c r="I10105" s="30" t="str">
        <f>IF(G10105='Check Register'!$E$1,H10105,"")</f>
        <v/>
      </c>
      <c r="J10105" s="16" t="str">
        <f t="shared" si="474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3"/>
        <v>May 20</v>
      </c>
      <c r="H10106" s="27">
        <f t="shared" si="475"/>
        <v>10105</v>
      </c>
      <c r="I10106" s="30" t="str">
        <f>IF(G10106='Check Register'!$E$1,H10106,"")</f>
        <v/>
      </c>
      <c r="J10106" s="16" t="str">
        <f t="shared" si="474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3"/>
        <v>May 20</v>
      </c>
      <c r="H10107" s="27">
        <f t="shared" si="475"/>
        <v>10106</v>
      </c>
      <c r="I10107" s="30" t="str">
        <f>IF(G10107='Check Register'!$E$1,H10107,"")</f>
        <v/>
      </c>
      <c r="J10107" s="16" t="str">
        <f t="shared" si="474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3"/>
        <v>May 20</v>
      </c>
      <c r="H10108" s="27">
        <f t="shared" si="475"/>
        <v>10107</v>
      </c>
      <c r="I10108" s="30" t="str">
        <f>IF(G10108='Check Register'!$E$1,H10108,"")</f>
        <v/>
      </c>
      <c r="J10108" s="16" t="str">
        <f t="shared" si="474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3"/>
        <v>May 20</v>
      </c>
      <c r="H10109" s="27">
        <f t="shared" si="475"/>
        <v>10108</v>
      </c>
      <c r="I10109" s="30" t="str">
        <f>IF(G10109='Check Register'!$E$1,H10109,"")</f>
        <v/>
      </c>
      <c r="J10109" s="16" t="str">
        <f t="shared" si="474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3"/>
        <v>May 20</v>
      </c>
      <c r="H10110" s="27">
        <f t="shared" si="475"/>
        <v>10109</v>
      </c>
      <c r="I10110" s="30" t="str">
        <f>IF(G10110='Check Register'!$E$1,H10110,"")</f>
        <v/>
      </c>
      <c r="J10110" s="16" t="str">
        <f t="shared" si="474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3"/>
        <v>May 20</v>
      </c>
      <c r="H10111" s="27">
        <f t="shared" si="475"/>
        <v>10110</v>
      </c>
      <c r="I10111" s="30" t="str">
        <f>IF(G10111='Check Register'!$E$1,H10111,"")</f>
        <v/>
      </c>
      <c r="J10111" s="16" t="str">
        <f t="shared" si="474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3"/>
        <v>May 20</v>
      </c>
      <c r="H10112" s="27">
        <f t="shared" si="475"/>
        <v>10111</v>
      </c>
      <c r="I10112" s="30" t="str">
        <f>IF(G10112='Check Register'!$E$1,H10112,"")</f>
        <v/>
      </c>
      <c r="J10112" s="16" t="str">
        <f t="shared" si="474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3"/>
        <v>May 20</v>
      </c>
      <c r="H10113" s="27">
        <f t="shared" si="475"/>
        <v>10112</v>
      </c>
      <c r="I10113" s="30" t="str">
        <f>IF(G10113='Check Register'!$E$1,H10113,"")</f>
        <v/>
      </c>
      <c r="J10113" s="16" t="str">
        <f t="shared" si="474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6">VLOOKUP(C10114,W:Y,3,TRUE)</f>
        <v>May 20</v>
      </c>
      <c r="H10114" s="27">
        <f t="shared" si="475"/>
        <v>10113</v>
      </c>
      <c r="I10114" s="30" t="str">
        <f>IF(G10114='Check Register'!$E$1,H10114,"")</f>
        <v/>
      </c>
      <c r="J10114" s="16" t="str">
        <f t="shared" ref="J10114:J10177" si="477">IFERROR(SMALL($I$2:$I$100000,H10114),"")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6"/>
        <v>June 20</v>
      </c>
      <c r="H10115" s="27">
        <f t="shared" si="475"/>
        <v>10114</v>
      </c>
      <c r="I10115" s="30" t="str">
        <f>IF(G10115='Check Register'!$E$1,H10115,"")</f>
        <v/>
      </c>
      <c r="J10115" s="16" t="str">
        <f t="shared" si="477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6"/>
        <v>June 20</v>
      </c>
      <c r="H10116" s="27">
        <f t="shared" si="475"/>
        <v>10115</v>
      </c>
      <c r="I10116" s="30" t="str">
        <f>IF(G10116='Check Register'!$E$1,H10116,"")</f>
        <v/>
      </c>
      <c r="J10116" s="16" t="str">
        <f t="shared" si="477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6"/>
        <v>June 20</v>
      </c>
      <c r="H10117" s="27">
        <f t="shared" si="475"/>
        <v>10116</v>
      </c>
      <c r="I10117" s="30" t="str">
        <f>IF(G10117='Check Register'!$E$1,H10117,"")</f>
        <v/>
      </c>
      <c r="J10117" s="16" t="str">
        <f t="shared" si="477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6"/>
        <v>June 20</v>
      </c>
      <c r="H10118" s="27">
        <f t="shared" si="475"/>
        <v>10117</v>
      </c>
      <c r="I10118" s="30" t="str">
        <f>IF(G10118='Check Register'!$E$1,H10118,"")</f>
        <v/>
      </c>
      <c r="J10118" s="16" t="str">
        <f t="shared" si="477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6"/>
        <v>June 20</v>
      </c>
      <c r="H10119" s="27">
        <f t="shared" si="475"/>
        <v>10118</v>
      </c>
      <c r="I10119" s="30" t="str">
        <f>IF(G10119='Check Register'!$E$1,H10119,"")</f>
        <v/>
      </c>
      <c r="J10119" s="16" t="str">
        <f t="shared" si="477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6"/>
        <v>June 20</v>
      </c>
      <c r="H10120" s="27">
        <f t="shared" ref="H10120:H10183" si="478">1+H10119</f>
        <v>10119</v>
      </c>
      <c r="I10120" s="30" t="str">
        <f>IF(G10120='Check Register'!$E$1,H10120,"")</f>
        <v/>
      </c>
      <c r="J10120" s="16" t="str">
        <f t="shared" si="477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6"/>
        <v>June 20</v>
      </c>
      <c r="H10121" s="27">
        <f t="shared" si="478"/>
        <v>10120</v>
      </c>
      <c r="I10121" s="30" t="str">
        <f>IF(G10121='Check Register'!$E$1,H10121,"")</f>
        <v/>
      </c>
      <c r="J10121" s="16" t="str">
        <f t="shared" si="477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6"/>
        <v>June 20</v>
      </c>
      <c r="H10122" s="27">
        <f t="shared" si="478"/>
        <v>10121</v>
      </c>
      <c r="I10122" s="30" t="str">
        <f>IF(G10122='Check Register'!$E$1,H10122,"")</f>
        <v/>
      </c>
      <c r="J10122" s="16" t="str">
        <f t="shared" si="477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6"/>
        <v>June 20</v>
      </c>
      <c r="H10123" s="27">
        <f t="shared" si="478"/>
        <v>10122</v>
      </c>
      <c r="I10123" s="30" t="str">
        <f>IF(G10123='Check Register'!$E$1,H10123,"")</f>
        <v/>
      </c>
      <c r="J10123" s="16" t="str">
        <f t="shared" si="477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6"/>
        <v>June 20</v>
      </c>
      <c r="H10124" s="27">
        <f t="shared" si="478"/>
        <v>10123</v>
      </c>
      <c r="I10124" s="30" t="str">
        <f>IF(G10124='Check Register'!$E$1,H10124,"")</f>
        <v/>
      </c>
      <c r="J10124" s="16" t="str">
        <f t="shared" si="477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6"/>
        <v>June 20</v>
      </c>
      <c r="H10125" s="27">
        <f t="shared" si="478"/>
        <v>10124</v>
      </c>
      <c r="I10125" s="30" t="str">
        <f>IF(G10125='Check Register'!$E$1,H10125,"")</f>
        <v/>
      </c>
      <c r="J10125" s="16" t="str">
        <f t="shared" si="477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6"/>
        <v>June 20</v>
      </c>
      <c r="H10126" s="27">
        <f t="shared" si="478"/>
        <v>10125</v>
      </c>
      <c r="I10126" s="30" t="str">
        <f>IF(G10126='Check Register'!$E$1,H10126,"")</f>
        <v/>
      </c>
      <c r="J10126" s="16" t="str">
        <f t="shared" si="477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6"/>
        <v>June 20</v>
      </c>
      <c r="H10127" s="27">
        <f t="shared" si="478"/>
        <v>10126</v>
      </c>
      <c r="I10127" s="30" t="str">
        <f>IF(G10127='Check Register'!$E$1,H10127,"")</f>
        <v/>
      </c>
      <c r="J10127" s="16" t="str">
        <f t="shared" si="477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6"/>
        <v>June 20</v>
      </c>
      <c r="H10128" s="27">
        <f t="shared" si="478"/>
        <v>10127</v>
      </c>
      <c r="I10128" s="30" t="str">
        <f>IF(G10128='Check Register'!$E$1,H10128,"")</f>
        <v/>
      </c>
      <c r="J10128" s="16" t="str">
        <f t="shared" si="477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6"/>
        <v>June 20</v>
      </c>
      <c r="H10129" s="27">
        <f t="shared" si="478"/>
        <v>10128</v>
      </c>
      <c r="I10129" s="30" t="str">
        <f>IF(G10129='Check Register'!$E$1,H10129,"")</f>
        <v/>
      </c>
      <c r="J10129" s="16" t="str">
        <f t="shared" si="477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6"/>
        <v>June 20</v>
      </c>
      <c r="H10130" s="27">
        <f t="shared" si="478"/>
        <v>10129</v>
      </c>
      <c r="I10130" s="30" t="str">
        <f>IF(G10130='Check Register'!$E$1,H10130,"")</f>
        <v/>
      </c>
      <c r="J10130" s="16" t="str">
        <f t="shared" si="477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6"/>
        <v>June 20</v>
      </c>
      <c r="H10131" s="27">
        <f t="shared" si="478"/>
        <v>10130</v>
      </c>
      <c r="I10131" s="30" t="str">
        <f>IF(G10131='Check Register'!$E$1,H10131,"")</f>
        <v/>
      </c>
      <c r="J10131" s="16" t="str">
        <f t="shared" si="477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6"/>
        <v>June 20</v>
      </c>
      <c r="H10132" s="27">
        <f t="shared" si="478"/>
        <v>10131</v>
      </c>
      <c r="I10132" s="30" t="str">
        <f>IF(G10132='Check Register'!$E$1,H10132,"")</f>
        <v/>
      </c>
      <c r="J10132" s="16" t="str">
        <f t="shared" si="477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6"/>
        <v>June 20</v>
      </c>
      <c r="H10133" s="27">
        <f t="shared" si="478"/>
        <v>10132</v>
      </c>
      <c r="I10133" s="30" t="str">
        <f>IF(G10133='Check Register'!$E$1,H10133,"")</f>
        <v/>
      </c>
      <c r="J10133" s="16" t="str">
        <f t="shared" si="477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6"/>
        <v>June 20</v>
      </c>
      <c r="H10134" s="27">
        <f t="shared" si="478"/>
        <v>10133</v>
      </c>
      <c r="I10134" s="30" t="str">
        <f>IF(G10134='Check Register'!$E$1,H10134,"")</f>
        <v/>
      </c>
      <c r="J10134" s="16" t="str">
        <f t="shared" si="477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6"/>
        <v>June 20</v>
      </c>
      <c r="H10135" s="27">
        <f t="shared" si="478"/>
        <v>10134</v>
      </c>
      <c r="I10135" s="30" t="str">
        <f>IF(G10135='Check Register'!$E$1,H10135,"")</f>
        <v/>
      </c>
      <c r="J10135" s="16" t="str">
        <f t="shared" si="477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6"/>
        <v>June 20</v>
      </c>
      <c r="H10136" s="27">
        <f t="shared" si="478"/>
        <v>10135</v>
      </c>
      <c r="I10136" s="30" t="str">
        <f>IF(G10136='Check Register'!$E$1,H10136,"")</f>
        <v/>
      </c>
      <c r="J10136" s="16" t="str">
        <f t="shared" si="477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6"/>
        <v>June 20</v>
      </c>
      <c r="H10137" s="27">
        <f t="shared" si="478"/>
        <v>10136</v>
      </c>
      <c r="I10137" s="30" t="str">
        <f>IF(G10137='Check Register'!$E$1,H10137,"")</f>
        <v/>
      </c>
      <c r="J10137" s="16" t="str">
        <f t="shared" si="477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6"/>
        <v>June 20</v>
      </c>
      <c r="H10138" s="27">
        <f t="shared" si="478"/>
        <v>10137</v>
      </c>
      <c r="I10138" s="30" t="str">
        <f>IF(G10138='Check Register'!$E$1,H10138,"")</f>
        <v/>
      </c>
      <c r="J10138" s="16" t="str">
        <f t="shared" si="477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6"/>
        <v>June 20</v>
      </c>
      <c r="H10139" s="27">
        <f t="shared" si="478"/>
        <v>10138</v>
      </c>
      <c r="I10139" s="30" t="str">
        <f>IF(G10139='Check Register'!$E$1,H10139,"")</f>
        <v/>
      </c>
      <c r="J10139" s="16" t="str">
        <f t="shared" si="477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6"/>
        <v>June 20</v>
      </c>
      <c r="H10140" s="27">
        <f t="shared" si="478"/>
        <v>10139</v>
      </c>
      <c r="I10140" s="30" t="str">
        <f>IF(G10140='Check Register'!$E$1,H10140,"")</f>
        <v/>
      </c>
      <c r="J10140" s="16" t="str">
        <f t="shared" si="477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6"/>
        <v>June 20</v>
      </c>
      <c r="H10141" s="27">
        <f t="shared" si="478"/>
        <v>10140</v>
      </c>
      <c r="I10141" s="30" t="str">
        <f>IF(G10141='Check Register'!$E$1,H10141,"")</f>
        <v/>
      </c>
      <c r="J10141" s="16" t="str">
        <f t="shared" si="477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6"/>
        <v>June 20</v>
      </c>
      <c r="H10142" s="27">
        <f t="shared" si="478"/>
        <v>10141</v>
      </c>
      <c r="I10142" s="30" t="str">
        <f>IF(G10142='Check Register'!$E$1,H10142,"")</f>
        <v/>
      </c>
      <c r="J10142" s="16" t="str">
        <f t="shared" si="477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6"/>
        <v>June 20</v>
      </c>
      <c r="H10143" s="27">
        <f t="shared" si="478"/>
        <v>10142</v>
      </c>
      <c r="I10143" s="30" t="str">
        <f>IF(G10143='Check Register'!$E$1,H10143,"")</f>
        <v/>
      </c>
      <c r="J10143" s="16" t="str">
        <f t="shared" si="477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6"/>
        <v>June 20</v>
      </c>
      <c r="H10144" s="27">
        <f t="shared" si="478"/>
        <v>10143</v>
      </c>
      <c r="I10144" s="30" t="str">
        <f>IF(G10144='Check Register'!$E$1,H10144,"")</f>
        <v/>
      </c>
      <c r="J10144" s="16" t="str">
        <f t="shared" si="477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6"/>
        <v>June 20</v>
      </c>
      <c r="H10145" s="27">
        <f t="shared" si="478"/>
        <v>10144</v>
      </c>
      <c r="I10145" s="30" t="str">
        <f>IF(G10145='Check Register'!$E$1,H10145,"")</f>
        <v/>
      </c>
      <c r="J10145" s="16" t="str">
        <f t="shared" si="477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6"/>
        <v>June 20</v>
      </c>
      <c r="H10146" s="27">
        <f t="shared" si="478"/>
        <v>10145</v>
      </c>
      <c r="I10146" s="30" t="str">
        <f>IF(G10146='Check Register'!$E$1,H10146,"")</f>
        <v/>
      </c>
      <c r="J10146" s="16" t="str">
        <f t="shared" si="477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6"/>
        <v>June 20</v>
      </c>
      <c r="H10147" s="27">
        <f t="shared" si="478"/>
        <v>10146</v>
      </c>
      <c r="I10147" s="30" t="str">
        <f>IF(G10147='Check Register'!$E$1,H10147,"")</f>
        <v/>
      </c>
      <c r="J10147" s="16" t="str">
        <f t="shared" si="477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6"/>
        <v>June 20</v>
      </c>
      <c r="H10148" s="27">
        <f t="shared" si="478"/>
        <v>10147</v>
      </c>
      <c r="I10148" s="30" t="str">
        <f>IF(G10148='Check Register'!$E$1,H10148,"")</f>
        <v/>
      </c>
      <c r="J10148" s="16" t="str">
        <f t="shared" si="477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6"/>
        <v>June 20</v>
      </c>
      <c r="H10149" s="27">
        <f t="shared" si="478"/>
        <v>10148</v>
      </c>
      <c r="I10149" s="30" t="str">
        <f>IF(G10149='Check Register'!$E$1,H10149,"")</f>
        <v/>
      </c>
      <c r="J10149" s="16" t="str">
        <f t="shared" si="477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6"/>
        <v>June 20</v>
      </c>
      <c r="H10150" s="27">
        <f t="shared" si="478"/>
        <v>10149</v>
      </c>
      <c r="I10150" s="30" t="str">
        <f>IF(G10150='Check Register'!$E$1,H10150,"")</f>
        <v/>
      </c>
      <c r="J10150" s="16" t="str">
        <f t="shared" si="477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6"/>
        <v>June 20</v>
      </c>
      <c r="H10151" s="27">
        <f t="shared" si="478"/>
        <v>10150</v>
      </c>
      <c r="I10151" s="30" t="str">
        <f>IF(G10151='Check Register'!$E$1,H10151,"")</f>
        <v/>
      </c>
      <c r="J10151" s="16" t="str">
        <f t="shared" si="477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6"/>
        <v>June 20</v>
      </c>
      <c r="H10152" s="27">
        <f t="shared" si="478"/>
        <v>10151</v>
      </c>
      <c r="I10152" s="30" t="str">
        <f>IF(G10152='Check Register'!$E$1,H10152,"")</f>
        <v/>
      </c>
      <c r="J10152" s="16" t="str">
        <f t="shared" si="477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6"/>
        <v>June 20</v>
      </c>
      <c r="H10153" s="27">
        <f t="shared" si="478"/>
        <v>10152</v>
      </c>
      <c r="I10153" s="30" t="str">
        <f>IF(G10153='Check Register'!$E$1,H10153,"")</f>
        <v/>
      </c>
      <c r="J10153" s="16" t="str">
        <f t="shared" si="477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6"/>
        <v>June 20</v>
      </c>
      <c r="H10154" s="27">
        <f t="shared" si="478"/>
        <v>10153</v>
      </c>
      <c r="I10154" s="30" t="str">
        <f>IF(G10154='Check Register'!$E$1,H10154,"")</f>
        <v/>
      </c>
      <c r="J10154" s="16" t="str">
        <f t="shared" si="477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6"/>
        <v>June 20</v>
      </c>
      <c r="H10155" s="27">
        <f t="shared" si="478"/>
        <v>10154</v>
      </c>
      <c r="I10155" s="30" t="str">
        <f>IF(G10155='Check Register'!$E$1,H10155,"")</f>
        <v/>
      </c>
      <c r="J10155" s="16" t="str">
        <f t="shared" si="477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6"/>
        <v>June 20</v>
      </c>
      <c r="H10156" s="27">
        <f t="shared" si="478"/>
        <v>10155</v>
      </c>
      <c r="I10156" s="30" t="str">
        <f>IF(G10156='Check Register'!$E$1,H10156,"")</f>
        <v/>
      </c>
      <c r="J10156" s="16" t="str">
        <f t="shared" si="477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6"/>
        <v>June 20</v>
      </c>
      <c r="H10157" s="27">
        <f t="shared" si="478"/>
        <v>10156</v>
      </c>
      <c r="I10157" s="30" t="str">
        <f>IF(G10157='Check Register'!$E$1,H10157,"")</f>
        <v/>
      </c>
      <c r="J10157" s="16" t="str">
        <f t="shared" si="477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6"/>
        <v>June 20</v>
      </c>
      <c r="H10158" s="27">
        <f t="shared" si="478"/>
        <v>10157</v>
      </c>
      <c r="I10158" s="30" t="str">
        <f>IF(G10158='Check Register'!$E$1,H10158,"")</f>
        <v/>
      </c>
      <c r="J10158" s="16" t="str">
        <f t="shared" si="477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6"/>
        <v>June 20</v>
      </c>
      <c r="H10159" s="27">
        <f t="shared" si="478"/>
        <v>10158</v>
      </c>
      <c r="I10159" s="30" t="str">
        <f>IF(G10159='Check Register'!$E$1,H10159,"")</f>
        <v/>
      </c>
      <c r="J10159" s="16" t="str">
        <f t="shared" si="477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6"/>
        <v>June 20</v>
      </c>
      <c r="H10160" s="27">
        <f t="shared" si="478"/>
        <v>10159</v>
      </c>
      <c r="I10160" s="30" t="str">
        <f>IF(G10160='Check Register'!$E$1,H10160,"")</f>
        <v/>
      </c>
      <c r="J10160" s="16" t="str">
        <f t="shared" si="477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6"/>
        <v>June 20</v>
      </c>
      <c r="H10161" s="27">
        <f t="shared" si="478"/>
        <v>10160</v>
      </c>
      <c r="I10161" s="30" t="str">
        <f>IF(G10161='Check Register'!$E$1,H10161,"")</f>
        <v/>
      </c>
      <c r="J10161" s="16" t="str">
        <f t="shared" si="477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6"/>
        <v>June 20</v>
      </c>
      <c r="H10162" s="27">
        <f t="shared" si="478"/>
        <v>10161</v>
      </c>
      <c r="I10162" s="30" t="str">
        <f>IF(G10162='Check Register'!$E$1,H10162,"")</f>
        <v/>
      </c>
      <c r="J10162" s="16" t="str">
        <f t="shared" si="477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6"/>
        <v>June 20</v>
      </c>
      <c r="H10163" s="27">
        <f t="shared" si="478"/>
        <v>10162</v>
      </c>
      <c r="I10163" s="30" t="str">
        <f>IF(G10163='Check Register'!$E$1,H10163,"")</f>
        <v/>
      </c>
      <c r="J10163" s="16" t="str">
        <f t="shared" si="477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6"/>
        <v>June 20</v>
      </c>
      <c r="H10164" s="27">
        <f t="shared" si="478"/>
        <v>10163</v>
      </c>
      <c r="I10164" s="30" t="str">
        <f>IF(G10164='Check Register'!$E$1,H10164,"")</f>
        <v/>
      </c>
      <c r="J10164" s="16" t="str">
        <f t="shared" si="477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6"/>
        <v>June 20</v>
      </c>
      <c r="H10165" s="27">
        <f t="shared" si="478"/>
        <v>10164</v>
      </c>
      <c r="I10165" s="30" t="str">
        <f>IF(G10165='Check Register'!$E$1,H10165,"")</f>
        <v/>
      </c>
      <c r="J10165" s="16" t="str">
        <f t="shared" si="477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6"/>
        <v>June 20</v>
      </c>
      <c r="H10166" s="27">
        <f t="shared" si="478"/>
        <v>10165</v>
      </c>
      <c r="I10166" s="30" t="str">
        <f>IF(G10166='Check Register'!$E$1,H10166,"")</f>
        <v/>
      </c>
      <c r="J10166" s="16" t="str">
        <f t="shared" si="477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6"/>
        <v>June 20</v>
      </c>
      <c r="H10167" s="27">
        <f t="shared" si="478"/>
        <v>10166</v>
      </c>
      <c r="I10167" s="30" t="str">
        <f>IF(G10167='Check Register'!$E$1,H10167,"")</f>
        <v/>
      </c>
      <c r="J10167" s="16" t="str">
        <f t="shared" si="477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6"/>
        <v>June 20</v>
      </c>
      <c r="H10168" s="27">
        <f t="shared" si="478"/>
        <v>10167</v>
      </c>
      <c r="I10168" s="30" t="str">
        <f>IF(G10168='Check Register'!$E$1,H10168,"")</f>
        <v/>
      </c>
      <c r="J10168" s="16" t="str">
        <f t="shared" si="477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6"/>
        <v>June 20</v>
      </c>
      <c r="H10169" s="27">
        <f t="shared" si="478"/>
        <v>10168</v>
      </c>
      <c r="I10169" s="30" t="str">
        <f>IF(G10169='Check Register'!$E$1,H10169,"")</f>
        <v/>
      </c>
      <c r="J10169" s="16" t="str">
        <f t="shared" si="477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6"/>
        <v>June 20</v>
      </c>
      <c r="H10170" s="27">
        <f t="shared" si="478"/>
        <v>10169</v>
      </c>
      <c r="I10170" s="30" t="str">
        <f>IF(G10170='Check Register'!$E$1,H10170,"")</f>
        <v/>
      </c>
      <c r="J10170" s="16" t="str">
        <f t="shared" si="477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6"/>
        <v>June 20</v>
      </c>
      <c r="H10171" s="27">
        <f t="shared" si="478"/>
        <v>10170</v>
      </c>
      <c r="I10171" s="30" t="str">
        <f>IF(G10171='Check Register'!$E$1,H10171,"")</f>
        <v/>
      </c>
      <c r="J10171" s="16" t="str">
        <f t="shared" si="477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6"/>
        <v>June 20</v>
      </c>
      <c r="H10172" s="27">
        <f t="shared" si="478"/>
        <v>10171</v>
      </c>
      <c r="I10172" s="30" t="str">
        <f>IF(G10172='Check Register'!$E$1,H10172,"")</f>
        <v/>
      </c>
      <c r="J10172" s="16" t="str">
        <f t="shared" si="477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6"/>
        <v>June 20</v>
      </c>
      <c r="H10173" s="27">
        <f t="shared" si="478"/>
        <v>10172</v>
      </c>
      <c r="I10173" s="30" t="str">
        <f>IF(G10173='Check Register'!$E$1,H10173,"")</f>
        <v/>
      </c>
      <c r="J10173" s="16" t="str">
        <f t="shared" si="477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6"/>
        <v>June 20</v>
      </c>
      <c r="H10174" s="27">
        <f t="shared" si="478"/>
        <v>10173</v>
      </c>
      <c r="I10174" s="30" t="str">
        <f>IF(G10174='Check Register'!$E$1,H10174,"")</f>
        <v/>
      </c>
      <c r="J10174" s="16" t="str">
        <f t="shared" si="477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6"/>
        <v>June 20</v>
      </c>
      <c r="H10175" s="27">
        <f t="shared" si="478"/>
        <v>10174</v>
      </c>
      <c r="I10175" s="30" t="str">
        <f>IF(G10175='Check Register'!$E$1,H10175,"")</f>
        <v/>
      </c>
      <c r="J10175" s="16" t="str">
        <f t="shared" si="477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6"/>
        <v>June 20</v>
      </c>
      <c r="H10176" s="27">
        <f t="shared" si="478"/>
        <v>10175</v>
      </c>
      <c r="I10176" s="30" t="str">
        <f>IF(G10176='Check Register'!$E$1,H10176,"")</f>
        <v/>
      </c>
      <c r="J10176" s="16" t="str">
        <f t="shared" si="477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6"/>
        <v>June 20</v>
      </c>
      <c r="H10177" s="27">
        <f t="shared" si="478"/>
        <v>10176</v>
      </c>
      <c r="I10177" s="30" t="str">
        <f>IF(G10177='Check Register'!$E$1,H10177,"")</f>
        <v/>
      </c>
      <c r="J10177" s="16" t="str">
        <f t="shared" si="477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9">VLOOKUP(C10178,W:Y,3,TRUE)</f>
        <v>June 20</v>
      </c>
      <c r="H10178" s="27">
        <f t="shared" si="478"/>
        <v>10177</v>
      </c>
      <c r="I10178" s="30" t="str">
        <f>IF(G10178='Check Register'!$E$1,H10178,"")</f>
        <v/>
      </c>
      <c r="J10178" s="16" t="str">
        <f t="shared" ref="J10178:J10241" si="480">IFERROR(SMALL($I$2:$I$100000,H10178),"")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9"/>
        <v>June 20</v>
      </c>
      <c r="H10179" s="27">
        <f t="shared" si="478"/>
        <v>10178</v>
      </c>
      <c r="I10179" s="30" t="str">
        <f>IF(G10179='Check Register'!$E$1,H10179,"")</f>
        <v/>
      </c>
      <c r="J10179" s="16" t="str">
        <f t="shared" si="480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9"/>
        <v>June 20</v>
      </c>
      <c r="H10180" s="27">
        <f t="shared" si="478"/>
        <v>10179</v>
      </c>
      <c r="I10180" s="30" t="str">
        <f>IF(G10180='Check Register'!$E$1,H10180,"")</f>
        <v/>
      </c>
      <c r="J10180" s="16" t="str">
        <f t="shared" si="480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9"/>
        <v>June 20</v>
      </c>
      <c r="H10181" s="27">
        <f t="shared" si="478"/>
        <v>10180</v>
      </c>
      <c r="I10181" s="30" t="str">
        <f>IF(G10181='Check Register'!$E$1,H10181,"")</f>
        <v/>
      </c>
      <c r="J10181" s="16" t="str">
        <f t="shared" si="480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9"/>
        <v>June 20</v>
      </c>
      <c r="H10182" s="27">
        <f t="shared" si="478"/>
        <v>10181</v>
      </c>
      <c r="I10182" s="30" t="str">
        <f>IF(G10182='Check Register'!$E$1,H10182,"")</f>
        <v/>
      </c>
      <c r="J10182" s="16" t="str">
        <f t="shared" si="480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9"/>
        <v>June 20</v>
      </c>
      <c r="H10183" s="27">
        <f t="shared" si="478"/>
        <v>10182</v>
      </c>
      <c r="I10183" s="30" t="str">
        <f>IF(G10183='Check Register'!$E$1,H10183,"")</f>
        <v/>
      </c>
      <c r="J10183" s="16" t="str">
        <f t="shared" si="480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9"/>
        <v>June 20</v>
      </c>
      <c r="H10184" s="27">
        <f t="shared" ref="H10184:H10247" si="481">1+H10183</f>
        <v>10183</v>
      </c>
      <c r="I10184" s="30" t="str">
        <f>IF(G10184='Check Register'!$E$1,H10184,"")</f>
        <v/>
      </c>
      <c r="J10184" s="16" t="str">
        <f t="shared" si="480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9"/>
        <v>June 20</v>
      </c>
      <c r="H10185" s="27">
        <f t="shared" si="481"/>
        <v>10184</v>
      </c>
      <c r="I10185" s="30" t="str">
        <f>IF(G10185='Check Register'!$E$1,H10185,"")</f>
        <v/>
      </c>
      <c r="J10185" s="16" t="str">
        <f t="shared" si="480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9"/>
        <v>June 20</v>
      </c>
      <c r="H10186" s="27">
        <f t="shared" si="481"/>
        <v>10185</v>
      </c>
      <c r="I10186" s="30" t="str">
        <f>IF(G10186='Check Register'!$E$1,H10186,"")</f>
        <v/>
      </c>
      <c r="J10186" s="16" t="str">
        <f t="shared" si="480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9"/>
        <v>June 20</v>
      </c>
      <c r="H10187" s="27">
        <f t="shared" si="481"/>
        <v>10186</v>
      </c>
      <c r="I10187" s="30" t="str">
        <f>IF(G10187='Check Register'!$E$1,H10187,"")</f>
        <v/>
      </c>
      <c r="J10187" s="16" t="str">
        <f t="shared" si="480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9"/>
        <v>June 20</v>
      </c>
      <c r="H10188" s="27">
        <f t="shared" si="481"/>
        <v>10187</v>
      </c>
      <c r="I10188" s="30" t="str">
        <f>IF(G10188='Check Register'!$E$1,H10188,"")</f>
        <v/>
      </c>
      <c r="J10188" s="16" t="str">
        <f t="shared" si="480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9"/>
        <v>June 20</v>
      </c>
      <c r="H10189" s="27">
        <f t="shared" si="481"/>
        <v>10188</v>
      </c>
      <c r="I10189" s="30" t="str">
        <f>IF(G10189='Check Register'!$E$1,H10189,"")</f>
        <v/>
      </c>
      <c r="J10189" s="16" t="str">
        <f t="shared" si="480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9"/>
        <v>June 20</v>
      </c>
      <c r="H10190" s="27">
        <f t="shared" si="481"/>
        <v>10189</v>
      </c>
      <c r="I10190" s="30" t="str">
        <f>IF(G10190='Check Register'!$E$1,H10190,"")</f>
        <v/>
      </c>
      <c r="J10190" s="16" t="str">
        <f t="shared" si="480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9"/>
        <v>June 20</v>
      </c>
      <c r="H10191" s="27">
        <f t="shared" si="481"/>
        <v>10190</v>
      </c>
      <c r="I10191" s="30" t="str">
        <f>IF(G10191='Check Register'!$E$1,H10191,"")</f>
        <v/>
      </c>
      <c r="J10191" s="16" t="str">
        <f t="shared" si="480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9"/>
        <v>June 20</v>
      </c>
      <c r="H10192" s="27">
        <f t="shared" si="481"/>
        <v>10191</v>
      </c>
      <c r="I10192" s="30" t="str">
        <f>IF(G10192='Check Register'!$E$1,H10192,"")</f>
        <v/>
      </c>
      <c r="J10192" s="16" t="str">
        <f t="shared" si="480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9"/>
        <v>June 20</v>
      </c>
      <c r="H10193" s="27">
        <f t="shared" si="481"/>
        <v>10192</v>
      </c>
      <c r="I10193" s="30" t="str">
        <f>IF(G10193='Check Register'!$E$1,H10193,"")</f>
        <v/>
      </c>
      <c r="J10193" s="16" t="str">
        <f t="shared" si="480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9"/>
        <v>June 20</v>
      </c>
      <c r="H10194" s="27">
        <f t="shared" si="481"/>
        <v>10193</v>
      </c>
      <c r="I10194" s="30" t="str">
        <f>IF(G10194='Check Register'!$E$1,H10194,"")</f>
        <v/>
      </c>
      <c r="J10194" s="16" t="str">
        <f t="shared" si="480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9"/>
        <v>June 20</v>
      </c>
      <c r="H10195" s="27">
        <f t="shared" si="481"/>
        <v>10194</v>
      </c>
      <c r="I10195" s="30" t="str">
        <f>IF(G10195='Check Register'!$E$1,H10195,"")</f>
        <v/>
      </c>
      <c r="J10195" s="16" t="str">
        <f t="shared" si="480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9"/>
        <v>June 20</v>
      </c>
      <c r="H10196" s="27">
        <f t="shared" si="481"/>
        <v>10195</v>
      </c>
      <c r="I10196" s="30" t="str">
        <f>IF(G10196='Check Register'!$E$1,H10196,"")</f>
        <v/>
      </c>
      <c r="J10196" s="16" t="str">
        <f t="shared" si="480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9"/>
        <v>June 20</v>
      </c>
      <c r="H10197" s="27">
        <f t="shared" si="481"/>
        <v>10196</v>
      </c>
      <c r="I10197" s="30" t="str">
        <f>IF(G10197='Check Register'!$E$1,H10197,"")</f>
        <v/>
      </c>
      <c r="J10197" s="16" t="str">
        <f t="shared" si="480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9"/>
        <v>June 20</v>
      </c>
      <c r="H10198" s="27">
        <f t="shared" si="481"/>
        <v>10197</v>
      </c>
      <c r="I10198" s="30" t="str">
        <f>IF(G10198='Check Register'!$E$1,H10198,"")</f>
        <v/>
      </c>
      <c r="J10198" s="16" t="str">
        <f t="shared" si="480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9"/>
        <v>June 20</v>
      </c>
      <c r="H10199" s="27">
        <f t="shared" si="481"/>
        <v>10198</v>
      </c>
      <c r="I10199" s="30" t="str">
        <f>IF(G10199='Check Register'!$E$1,H10199,"")</f>
        <v/>
      </c>
      <c r="J10199" s="16" t="str">
        <f t="shared" si="480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9"/>
        <v>June 20</v>
      </c>
      <c r="H10200" s="27">
        <f t="shared" si="481"/>
        <v>10199</v>
      </c>
      <c r="I10200" s="30" t="str">
        <f>IF(G10200='Check Register'!$E$1,H10200,"")</f>
        <v/>
      </c>
      <c r="J10200" s="16" t="str">
        <f t="shared" si="480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9"/>
        <v>June 20</v>
      </c>
      <c r="H10201" s="27">
        <f t="shared" si="481"/>
        <v>10200</v>
      </c>
      <c r="I10201" s="30" t="str">
        <f>IF(G10201='Check Register'!$E$1,H10201,"")</f>
        <v/>
      </c>
      <c r="J10201" s="16" t="str">
        <f t="shared" si="480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9"/>
        <v>June 20</v>
      </c>
      <c r="H10202" s="27">
        <f t="shared" si="481"/>
        <v>10201</v>
      </c>
      <c r="I10202" s="30" t="str">
        <f>IF(G10202='Check Register'!$E$1,H10202,"")</f>
        <v/>
      </c>
      <c r="J10202" s="16" t="str">
        <f t="shared" si="480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9"/>
        <v>June 20</v>
      </c>
      <c r="H10203" s="27">
        <f t="shared" si="481"/>
        <v>10202</v>
      </c>
      <c r="I10203" s="30" t="str">
        <f>IF(G10203='Check Register'!$E$1,H10203,"")</f>
        <v/>
      </c>
      <c r="J10203" s="16" t="str">
        <f t="shared" si="480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9"/>
        <v>June 20</v>
      </c>
      <c r="H10204" s="27">
        <f t="shared" si="481"/>
        <v>10203</v>
      </c>
      <c r="I10204" s="30" t="str">
        <f>IF(G10204='Check Register'!$E$1,H10204,"")</f>
        <v/>
      </c>
      <c r="J10204" s="16" t="str">
        <f t="shared" si="480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9"/>
        <v>June 20</v>
      </c>
      <c r="H10205" s="27">
        <f t="shared" si="481"/>
        <v>10204</v>
      </c>
      <c r="I10205" s="30" t="str">
        <f>IF(G10205='Check Register'!$E$1,H10205,"")</f>
        <v/>
      </c>
      <c r="J10205" s="16" t="str">
        <f t="shared" si="480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9"/>
        <v>June 20</v>
      </c>
      <c r="H10206" s="27">
        <f t="shared" si="481"/>
        <v>10205</v>
      </c>
      <c r="I10206" s="30" t="str">
        <f>IF(G10206='Check Register'!$E$1,H10206,"")</f>
        <v/>
      </c>
      <c r="J10206" s="16" t="str">
        <f t="shared" si="480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9"/>
        <v>June 20</v>
      </c>
      <c r="H10207" s="27">
        <f t="shared" si="481"/>
        <v>10206</v>
      </c>
      <c r="I10207" s="30" t="str">
        <f>IF(G10207='Check Register'!$E$1,H10207,"")</f>
        <v/>
      </c>
      <c r="J10207" s="16" t="str">
        <f t="shared" si="480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9"/>
        <v>June 20</v>
      </c>
      <c r="H10208" s="27">
        <f t="shared" si="481"/>
        <v>10207</v>
      </c>
      <c r="I10208" s="30" t="str">
        <f>IF(G10208='Check Register'!$E$1,H10208,"")</f>
        <v/>
      </c>
      <c r="J10208" s="16" t="str">
        <f t="shared" si="480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9"/>
        <v>June 20</v>
      </c>
      <c r="H10209" s="27">
        <f t="shared" si="481"/>
        <v>10208</v>
      </c>
      <c r="I10209" s="30" t="str">
        <f>IF(G10209='Check Register'!$E$1,H10209,"")</f>
        <v/>
      </c>
      <c r="J10209" s="16" t="str">
        <f t="shared" si="480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9"/>
        <v>June 20</v>
      </c>
      <c r="H10210" s="27">
        <f t="shared" si="481"/>
        <v>10209</v>
      </c>
      <c r="I10210" s="30" t="str">
        <f>IF(G10210='Check Register'!$E$1,H10210,"")</f>
        <v/>
      </c>
      <c r="J10210" s="16" t="str">
        <f t="shared" si="480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9"/>
        <v>June 20</v>
      </c>
      <c r="H10211" s="27">
        <f t="shared" si="481"/>
        <v>10210</v>
      </c>
      <c r="I10211" s="30" t="str">
        <f>IF(G10211='Check Register'!$E$1,H10211,"")</f>
        <v/>
      </c>
      <c r="J10211" s="16" t="str">
        <f t="shared" si="480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9"/>
        <v>June 20</v>
      </c>
      <c r="H10212" s="27">
        <f t="shared" si="481"/>
        <v>10211</v>
      </c>
      <c r="I10212" s="30" t="str">
        <f>IF(G10212='Check Register'!$E$1,H10212,"")</f>
        <v/>
      </c>
      <c r="J10212" s="16" t="str">
        <f t="shared" si="480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9"/>
        <v>June 20</v>
      </c>
      <c r="H10213" s="27">
        <f t="shared" si="481"/>
        <v>10212</v>
      </c>
      <c r="I10213" s="30" t="str">
        <f>IF(G10213='Check Register'!$E$1,H10213,"")</f>
        <v/>
      </c>
      <c r="J10213" s="16" t="str">
        <f t="shared" si="480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9"/>
        <v>June 20</v>
      </c>
      <c r="H10214" s="27">
        <f t="shared" si="481"/>
        <v>10213</v>
      </c>
      <c r="I10214" s="30" t="str">
        <f>IF(G10214='Check Register'!$E$1,H10214,"")</f>
        <v/>
      </c>
      <c r="J10214" s="16" t="str">
        <f t="shared" si="480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9"/>
        <v>June 20</v>
      </c>
      <c r="H10215" s="27">
        <f t="shared" si="481"/>
        <v>10214</v>
      </c>
      <c r="I10215" s="30" t="str">
        <f>IF(G10215='Check Register'!$E$1,H10215,"")</f>
        <v/>
      </c>
      <c r="J10215" s="16" t="str">
        <f t="shared" si="480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9"/>
        <v>June 20</v>
      </c>
      <c r="H10216" s="27">
        <f t="shared" si="481"/>
        <v>10215</v>
      </c>
      <c r="I10216" s="30" t="str">
        <f>IF(G10216='Check Register'!$E$1,H10216,"")</f>
        <v/>
      </c>
      <c r="J10216" s="16" t="str">
        <f t="shared" si="480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9"/>
        <v>June 20</v>
      </c>
      <c r="H10217" s="27">
        <f t="shared" si="481"/>
        <v>10216</v>
      </c>
      <c r="I10217" s="30" t="str">
        <f>IF(G10217='Check Register'!$E$1,H10217,"")</f>
        <v/>
      </c>
      <c r="J10217" s="16" t="str">
        <f t="shared" si="480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9"/>
        <v>June 20</v>
      </c>
      <c r="H10218" s="27">
        <f t="shared" si="481"/>
        <v>10217</v>
      </c>
      <c r="I10218" s="30" t="str">
        <f>IF(G10218='Check Register'!$E$1,H10218,"")</f>
        <v/>
      </c>
      <c r="J10218" s="16" t="str">
        <f t="shared" si="480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9"/>
        <v>June 20</v>
      </c>
      <c r="H10219" s="27">
        <f t="shared" si="481"/>
        <v>10218</v>
      </c>
      <c r="I10219" s="30" t="str">
        <f>IF(G10219='Check Register'!$E$1,H10219,"")</f>
        <v/>
      </c>
      <c r="J10219" s="16" t="str">
        <f t="shared" si="480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9"/>
        <v>June 20</v>
      </c>
      <c r="H10220" s="27">
        <f t="shared" si="481"/>
        <v>10219</v>
      </c>
      <c r="I10220" s="30" t="str">
        <f>IF(G10220='Check Register'!$E$1,H10220,"")</f>
        <v/>
      </c>
      <c r="J10220" s="16" t="str">
        <f t="shared" si="480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9"/>
        <v>June 20</v>
      </c>
      <c r="H10221" s="27">
        <f t="shared" si="481"/>
        <v>10220</v>
      </c>
      <c r="I10221" s="30" t="str">
        <f>IF(G10221='Check Register'!$E$1,H10221,"")</f>
        <v/>
      </c>
      <c r="J10221" s="16" t="str">
        <f t="shared" si="480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9"/>
        <v>June 20</v>
      </c>
      <c r="H10222" s="27">
        <f t="shared" si="481"/>
        <v>10221</v>
      </c>
      <c r="I10222" s="30" t="str">
        <f>IF(G10222='Check Register'!$E$1,H10222,"")</f>
        <v/>
      </c>
      <c r="J10222" s="16" t="str">
        <f t="shared" si="480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9"/>
        <v>June 20</v>
      </c>
      <c r="H10223" s="27">
        <f t="shared" si="481"/>
        <v>10222</v>
      </c>
      <c r="I10223" s="30" t="str">
        <f>IF(G10223='Check Register'!$E$1,H10223,"")</f>
        <v/>
      </c>
      <c r="J10223" s="16" t="str">
        <f t="shared" si="480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9"/>
        <v>June 20</v>
      </c>
      <c r="H10224" s="27">
        <f t="shared" si="481"/>
        <v>10223</v>
      </c>
      <c r="I10224" s="30" t="str">
        <f>IF(G10224='Check Register'!$E$1,H10224,"")</f>
        <v/>
      </c>
      <c r="J10224" s="16" t="str">
        <f t="shared" si="480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9"/>
        <v>June 20</v>
      </c>
      <c r="H10225" s="27">
        <f t="shared" si="481"/>
        <v>10224</v>
      </c>
      <c r="I10225" s="30" t="str">
        <f>IF(G10225='Check Register'!$E$1,H10225,"")</f>
        <v/>
      </c>
      <c r="J10225" s="16" t="str">
        <f t="shared" si="480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9"/>
        <v>June 20</v>
      </c>
      <c r="H10226" s="27">
        <f t="shared" si="481"/>
        <v>10225</v>
      </c>
      <c r="I10226" s="30" t="str">
        <f>IF(G10226='Check Register'!$E$1,H10226,"")</f>
        <v/>
      </c>
      <c r="J10226" s="16" t="str">
        <f t="shared" si="480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9"/>
        <v>June 20</v>
      </c>
      <c r="H10227" s="27">
        <f t="shared" si="481"/>
        <v>10226</v>
      </c>
      <c r="I10227" s="30" t="str">
        <f>IF(G10227='Check Register'!$E$1,H10227,"")</f>
        <v/>
      </c>
      <c r="J10227" s="16" t="str">
        <f t="shared" si="480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9"/>
        <v>June 20</v>
      </c>
      <c r="H10228" s="27">
        <f t="shared" si="481"/>
        <v>10227</v>
      </c>
      <c r="I10228" s="30" t="str">
        <f>IF(G10228='Check Register'!$E$1,H10228,"")</f>
        <v/>
      </c>
      <c r="J10228" s="16" t="str">
        <f t="shared" si="480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9"/>
        <v>June 20</v>
      </c>
      <c r="H10229" s="27">
        <f t="shared" si="481"/>
        <v>10228</v>
      </c>
      <c r="I10229" s="30" t="str">
        <f>IF(G10229='Check Register'!$E$1,H10229,"")</f>
        <v/>
      </c>
      <c r="J10229" s="16" t="str">
        <f t="shared" si="480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9"/>
        <v>June 20</v>
      </c>
      <c r="H10230" s="27">
        <f t="shared" si="481"/>
        <v>10229</v>
      </c>
      <c r="I10230" s="30" t="str">
        <f>IF(G10230='Check Register'!$E$1,H10230,"")</f>
        <v/>
      </c>
      <c r="J10230" s="16" t="str">
        <f t="shared" si="480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9"/>
        <v>June 20</v>
      </c>
      <c r="H10231" s="27">
        <f t="shared" si="481"/>
        <v>10230</v>
      </c>
      <c r="I10231" s="30" t="str">
        <f>IF(G10231='Check Register'!$E$1,H10231,"")</f>
        <v/>
      </c>
      <c r="J10231" s="16" t="str">
        <f t="shared" si="480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9"/>
        <v>June 20</v>
      </c>
      <c r="H10232" s="27">
        <f t="shared" si="481"/>
        <v>10231</v>
      </c>
      <c r="I10232" s="30" t="str">
        <f>IF(G10232='Check Register'!$E$1,H10232,"")</f>
        <v/>
      </c>
      <c r="J10232" s="16" t="str">
        <f t="shared" si="480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9"/>
        <v>June 20</v>
      </c>
      <c r="H10233" s="27">
        <f t="shared" si="481"/>
        <v>10232</v>
      </c>
      <c r="I10233" s="30" t="str">
        <f>IF(G10233='Check Register'!$E$1,H10233,"")</f>
        <v/>
      </c>
      <c r="J10233" s="16" t="str">
        <f t="shared" si="480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9"/>
        <v>June 20</v>
      </c>
      <c r="H10234" s="27">
        <f t="shared" si="481"/>
        <v>10233</v>
      </c>
      <c r="I10234" s="30" t="str">
        <f>IF(G10234='Check Register'!$E$1,H10234,"")</f>
        <v/>
      </c>
      <c r="J10234" s="16" t="str">
        <f t="shared" si="480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9"/>
        <v>June 20</v>
      </c>
      <c r="H10235" s="27">
        <f t="shared" si="481"/>
        <v>10234</v>
      </c>
      <c r="I10235" s="30" t="str">
        <f>IF(G10235='Check Register'!$E$1,H10235,"")</f>
        <v/>
      </c>
      <c r="J10235" s="16" t="str">
        <f t="shared" si="480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9"/>
        <v>June 20</v>
      </c>
      <c r="H10236" s="27">
        <f t="shared" si="481"/>
        <v>10235</v>
      </c>
      <c r="I10236" s="30" t="str">
        <f>IF(G10236='Check Register'!$E$1,H10236,"")</f>
        <v/>
      </c>
      <c r="J10236" s="16" t="str">
        <f t="shared" si="480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9"/>
        <v>June 20</v>
      </c>
      <c r="H10237" s="27">
        <f t="shared" si="481"/>
        <v>10236</v>
      </c>
      <c r="I10237" s="30" t="str">
        <f>IF(G10237='Check Register'!$E$1,H10237,"")</f>
        <v/>
      </c>
      <c r="J10237" s="16" t="str">
        <f t="shared" si="480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9"/>
        <v>June 20</v>
      </c>
      <c r="H10238" s="27">
        <f t="shared" si="481"/>
        <v>10237</v>
      </c>
      <c r="I10238" s="30" t="str">
        <f>IF(G10238='Check Register'!$E$1,H10238,"")</f>
        <v/>
      </c>
      <c r="J10238" s="16" t="str">
        <f t="shared" si="480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9"/>
        <v>June 20</v>
      </c>
      <c r="H10239" s="27">
        <f t="shared" si="481"/>
        <v>10238</v>
      </c>
      <c r="I10239" s="30" t="str">
        <f>IF(G10239='Check Register'!$E$1,H10239,"")</f>
        <v/>
      </c>
      <c r="J10239" s="16" t="str">
        <f t="shared" si="480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9"/>
        <v>June 20</v>
      </c>
      <c r="H10240" s="27">
        <f t="shared" si="481"/>
        <v>10239</v>
      </c>
      <c r="I10240" s="30" t="str">
        <f>IF(G10240='Check Register'!$E$1,H10240,"")</f>
        <v/>
      </c>
      <c r="J10240" s="16" t="str">
        <f t="shared" si="480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9"/>
        <v>June 20</v>
      </c>
      <c r="H10241" s="27">
        <f t="shared" si="481"/>
        <v>10240</v>
      </c>
      <c r="I10241" s="30" t="str">
        <f>IF(G10241='Check Register'!$E$1,H10241,"")</f>
        <v/>
      </c>
      <c r="J10241" s="16" t="str">
        <f t="shared" si="480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2">VLOOKUP(C10242,W:Y,3,TRUE)</f>
        <v>June 20</v>
      </c>
      <c r="H10242" s="27">
        <f t="shared" si="481"/>
        <v>10241</v>
      </c>
      <c r="I10242" s="30" t="str">
        <f>IF(G10242='Check Register'!$E$1,H10242,"")</f>
        <v/>
      </c>
      <c r="J10242" s="16" t="str">
        <f t="shared" ref="J10242:J10305" si="483">IFERROR(SMALL($I$2:$I$100000,H10242),"")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2"/>
        <v>June 20</v>
      </c>
      <c r="H10243" s="27">
        <f t="shared" si="481"/>
        <v>10242</v>
      </c>
      <c r="I10243" s="30" t="str">
        <f>IF(G10243='Check Register'!$E$1,H10243,"")</f>
        <v/>
      </c>
      <c r="J10243" s="16" t="str">
        <f t="shared" si="483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2"/>
        <v>June 20</v>
      </c>
      <c r="H10244" s="27">
        <f t="shared" si="481"/>
        <v>10243</v>
      </c>
      <c r="I10244" s="30" t="str">
        <f>IF(G10244='Check Register'!$E$1,H10244,"")</f>
        <v/>
      </c>
      <c r="J10244" s="16" t="str">
        <f t="shared" si="483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2"/>
        <v>June 20</v>
      </c>
      <c r="H10245" s="27">
        <f t="shared" si="481"/>
        <v>10244</v>
      </c>
      <c r="I10245" s="30" t="str">
        <f>IF(G10245='Check Register'!$E$1,H10245,"")</f>
        <v/>
      </c>
      <c r="J10245" s="16" t="str">
        <f t="shared" si="483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2"/>
        <v>June 20</v>
      </c>
      <c r="H10246" s="27">
        <f t="shared" si="481"/>
        <v>10245</v>
      </c>
      <c r="I10246" s="30" t="str">
        <f>IF(G10246='Check Register'!$E$1,H10246,"")</f>
        <v/>
      </c>
      <c r="J10246" s="16" t="str">
        <f t="shared" si="483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2"/>
        <v>June 20</v>
      </c>
      <c r="H10247" s="27">
        <f t="shared" si="481"/>
        <v>10246</v>
      </c>
      <c r="I10247" s="30" t="str">
        <f>IF(G10247='Check Register'!$E$1,H10247,"")</f>
        <v/>
      </c>
      <c r="J10247" s="16" t="str">
        <f t="shared" si="483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2"/>
        <v>June 20</v>
      </c>
      <c r="H10248" s="27">
        <f t="shared" ref="H10248:H10311" si="484">1+H10247</f>
        <v>10247</v>
      </c>
      <c r="I10248" s="30" t="str">
        <f>IF(G10248='Check Register'!$E$1,H10248,"")</f>
        <v/>
      </c>
      <c r="J10248" s="16" t="str">
        <f t="shared" si="483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2"/>
        <v>June 20</v>
      </c>
      <c r="H10249" s="27">
        <f t="shared" si="484"/>
        <v>10248</v>
      </c>
      <c r="I10249" s="30" t="str">
        <f>IF(G10249='Check Register'!$E$1,H10249,"")</f>
        <v/>
      </c>
      <c r="J10249" s="16" t="str">
        <f t="shared" si="483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2"/>
        <v>June 20</v>
      </c>
      <c r="H10250" s="27">
        <f t="shared" si="484"/>
        <v>10249</v>
      </c>
      <c r="I10250" s="30" t="str">
        <f>IF(G10250='Check Register'!$E$1,H10250,"")</f>
        <v/>
      </c>
      <c r="J10250" s="16" t="str">
        <f t="shared" si="483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2"/>
        <v>June 20</v>
      </c>
      <c r="H10251" s="27">
        <f t="shared" si="484"/>
        <v>10250</v>
      </c>
      <c r="I10251" s="30" t="str">
        <f>IF(G10251='Check Register'!$E$1,H10251,"")</f>
        <v/>
      </c>
      <c r="J10251" s="16" t="str">
        <f t="shared" si="483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2"/>
        <v>June 20</v>
      </c>
      <c r="H10252" s="27">
        <f t="shared" si="484"/>
        <v>10251</v>
      </c>
      <c r="I10252" s="30" t="str">
        <f>IF(G10252='Check Register'!$E$1,H10252,"")</f>
        <v/>
      </c>
      <c r="J10252" s="16" t="str">
        <f t="shared" si="483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2"/>
        <v>June 20</v>
      </c>
      <c r="H10253" s="27">
        <f t="shared" si="484"/>
        <v>10252</v>
      </c>
      <c r="I10253" s="30" t="str">
        <f>IF(G10253='Check Register'!$E$1,H10253,"")</f>
        <v/>
      </c>
      <c r="J10253" s="16" t="str">
        <f t="shared" si="483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2"/>
        <v>June 20</v>
      </c>
      <c r="H10254" s="27">
        <f t="shared" si="484"/>
        <v>10253</v>
      </c>
      <c r="I10254" s="30" t="str">
        <f>IF(G10254='Check Register'!$E$1,H10254,"")</f>
        <v/>
      </c>
      <c r="J10254" s="16" t="str">
        <f t="shared" si="483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2"/>
        <v>June 20</v>
      </c>
      <c r="H10255" s="27">
        <f t="shared" si="484"/>
        <v>10254</v>
      </c>
      <c r="I10255" s="30" t="str">
        <f>IF(G10255='Check Register'!$E$1,H10255,"")</f>
        <v/>
      </c>
      <c r="J10255" s="16" t="str">
        <f t="shared" si="483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2"/>
        <v>June 20</v>
      </c>
      <c r="H10256" s="27">
        <f t="shared" si="484"/>
        <v>10255</v>
      </c>
      <c r="I10256" s="30" t="str">
        <f>IF(G10256='Check Register'!$E$1,H10256,"")</f>
        <v/>
      </c>
      <c r="J10256" s="16" t="str">
        <f t="shared" si="483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2"/>
        <v>June 20</v>
      </c>
      <c r="H10257" s="27">
        <f t="shared" si="484"/>
        <v>10256</v>
      </c>
      <c r="I10257" s="30" t="str">
        <f>IF(G10257='Check Register'!$E$1,H10257,"")</f>
        <v/>
      </c>
      <c r="J10257" s="16" t="str">
        <f t="shared" si="483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2"/>
        <v>June 20</v>
      </c>
      <c r="H10258" s="27">
        <f t="shared" si="484"/>
        <v>10257</v>
      </c>
      <c r="I10258" s="30" t="str">
        <f>IF(G10258='Check Register'!$E$1,H10258,"")</f>
        <v/>
      </c>
      <c r="J10258" s="16" t="str">
        <f t="shared" si="483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2"/>
        <v>June 20</v>
      </c>
      <c r="H10259" s="27">
        <f t="shared" si="484"/>
        <v>10258</v>
      </c>
      <c r="I10259" s="30" t="str">
        <f>IF(G10259='Check Register'!$E$1,H10259,"")</f>
        <v/>
      </c>
      <c r="J10259" s="16" t="str">
        <f t="shared" si="483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2"/>
        <v>June 20</v>
      </c>
      <c r="H10260" s="27">
        <f t="shared" si="484"/>
        <v>10259</v>
      </c>
      <c r="I10260" s="30" t="str">
        <f>IF(G10260='Check Register'!$E$1,H10260,"")</f>
        <v/>
      </c>
      <c r="J10260" s="16" t="str">
        <f t="shared" si="483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2"/>
        <v>June 20</v>
      </c>
      <c r="H10261" s="27">
        <f t="shared" si="484"/>
        <v>10260</v>
      </c>
      <c r="I10261" s="30" t="str">
        <f>IF(G10261='Check Register'!$E$1,H10261,"")</f>
        <v/>
      </c>
      <c r="J10261" s="16" t="str">
        <f t="shared" si="483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2"/>
        <v>June 20</v>
      </c>
      <c r="H10262" s="27">
        <f t="shared" si="484"/>
        <v>10261</v>
      </c>
      <c r="I10262" s="30" t="str">
        <f>IF(G10262='Check Register'!$E$1,H10262,"")</f>
        <v/>
      </c>
      <c r="J10262" s="16" t="str">
        <f t="shared" si="483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2"/>
        <v>June 20</v>
      </c>
      <c r="H10263" s="27">
        <f t="shared" si="484"/>
        <v>10262</v>
      </c>
      <c r="I10263" s="30" t="str">
        <f>IF(G10263='Check Register'!$E$1,H10263,"")</f>
        <v/>
      </c>
      <c r="J10263" s="16" t="str">
        <f t="shared" si="483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2"/>
        <v>June 20</v>
      </c>
      <c r="H10264" s="27">
        <f t="shared" si="484"/>
        <v>10263</v>
      </c>
      <c r="I10264" s="30" t="str">
        <f>IF(G10264='Check Register'!$E$1,H10264,"")</f>
        <v/>
      </c>
      <c r="J10264" s="16" t="str">
        <f t="shared" si="483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2"/>
        <v>June 20</v>
      </c>
      <c r="H10265" s="27">
        <f t="shared" si="484"/>
        <v>10264</v>
      </c>
      <c r="I10265" s="30" t="str">
        <f>IF(G10265='Check Register'!$E$1,H10265,"")</f>
        <v/>
      </c>
      <c r="J10265" s="16" t="str">
        <f t="shared" si="483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2"/>
        <v>June 20</v>
      </c>
      <c r="H10266" s="27">
        <f t="shared" si="484"/>
        <v>10265</v>
      </c>
      <c r="I10266" s="30" t="str">
        <f>IF(G10266='Check Register'!$E$1,H10266,"")</f>
        <v/>
      </c>
      <c r="J10266" s="16" t="str">
        <f t="shared" si="483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2"/>
        <v>June 20</v>
      </c>
      <c r="H10267" s="27">
        <f t="shared" si="484"/>
        <v>10266</v>
      </c>
      <c r="I10267" s="30" t="str">
        <f>IF(G10267='Check Register'!$E$1,H10267,"")</f>
        <v/>
      </c>
      <c r="J10267" s="16" t="str">
        <f t="shared" si="483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2"/>
        <v>June 20</v>
      </c>
      <c r="H10268" s="27">
        <f t="shared" si="484"/>
        <v>10267</v>
      </c>
      <c r="I10268" s="30" t="str">
        <f>IF(G10268='Check Register'!$E$1,H10268,"")</f>
        <v/>
      </c>
      <c r="J10268" s="16" t="str">
        <f t="shared" si="483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2"/>
        <v>June 20</v>
      </c>
      <c r="H10269" s="27">
        <f t="shared" si="484"/>
        <v>10268</v>
      </c>
      <c r="I10269" s="30" t="str">
        <f>IF(G10269='Check Register'!$E$1,H10269,"")</f>
        <v/>
      </c>
      <c r="J10269" s="16" t="str">
        <f t="shared" si="483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2"/>
        <v>June 20</v>
      </c>
      <c r="H10270" s="27">
        <f t="shared" si="484"/>
        <v>10269</v>
      </c>
      <c r="I10270" s="30" t="str">
        <f>IF(G10270='Check Register'!$E$1,H10270,"")</f>
        <v/>
      </c>
      <c r="J10270" s="16" t="str">
        <f t="shared" si="483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2"/>
        <v>June 20</v>
      </c>
      <c r="H10271" s="27">
        <f t="shared" si="484"/>
        <v>10270</v>
      </c>
      <c r="I10271" s="30" t="str">
        <f>IF(G10271='Check Register'!$E$1,H10271,"")</f>
        <v/>
      </c>
      <c r="J10271" s="16" t="str">
        <f t="shared" si="483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2"/>
        <v>June 20</v>
      </c>
      <c r="H10272" s="27">
        <f t="shared" si="484"/>
        <v>10271</v>
      </c>
      <c r="I10272" s="30" t="str">
        <f>IF(G10272='Check Register'!$E$1,H10272,"")</f>
        <v/>
      </c>
      <c r="J10272" s="16" t="str">
        <f t="shared" si="483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2"/>
        <v>June 20</v>
      </c>
      <c r="H10273" s="27">
        <f t="shared" si="484"/>
        <v>10272</v>
      </c>
      <c r="I10273" s="30" t="str">
        <f>IF(G10273='Check Register'!$E$1,H10273,"")</f>
        <v/>
      </c>
      <c r="J10273" s="16" t="str">
        <f t="shared" si="483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2"/>
        <v>June 20</v>
      </c>
      <c r="H10274" s="27">
        <f t="shared" si="484"/>
        <v>10273</v>
      </c>
      <c r="I10274" s="30" t="str">
        <f>IF(G10274='Check Register'!$E$1,H10274,"")</f>
        <v/>
      </c>
      <c r="J10274" s="16" t="str">
        <f t="shared" si="483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2"/>
        <v>June 20</v>
      </c>
      <c r="H10275" s="27">
        <f t="shared" si="484"/>
        <v>10274</v>
      </c>
      <c r="I10275" s="30" t="str">
        <f>IF(G10275='Check Register'!$E$1,H10275,"")</f>
        <v/>
      </c>
      <c r="J10275" s="16" t="str">
        <f t="shared" si="483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2"/>
        <v>June 20</v>
      </c>
      <c r="H10276" s="27">
        <f t="shared" si="484"/>
        <v>10275</v>
      </c>
      <c r="I10276" s="30" t="str">
        <f>IF(G10276='Check Register'!$E$1,H10276,"")</f>
        <v/>
      </c>
      <c r="J10276" s="16" t="str">
        <f t="shared" si="483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2"/>
        <v>June 20</v>
      </c>
      <c r="H10277" s="27">
        <f t="shared" si="484"/>
        <v>10276</v>
      </c>
      <c r="I10277" s="30" t="str">
        <f>IF(G10277='Check Register'!$E$1,H10277,"")</f>
        <v/>
      </c>
      <c r="J10277" s="16" t="str">
        <f t="shared" si="483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2"/>
        <v>June 20</v>
      </c>
      <c r="H10278" s="27">
        <f t="shared" si="484"/>
        <v>10277</v>
      </c>
      <c r="I10278" s="30" t="str">
        <f>IF(G10278='Check Register'!$E$1,H10278,"")</f>
        <v/>
      </c>
      <c r="J10278" s="16" t="str">
        <f t="shared" si="483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2"/>
        <v>June 20</v>
      </c>
      <c r="H10279" s="27">
        <f t="shared" si="484"/>
        <v>10278</v>
      </c>
      <c r="I10279" s="30" t="str">
        <f>IF(G10279='Check Register'!$E$1,H10279,"")</f>
        <v/>
      </c>
      <c r="J10279" s="16" t="str">
        <f t="shared" si="483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2"/>
        <v>June 20</v>
      </c>
      <c r="H10280" s="27">
        <f t="shared" si="484"/>
        <v>10279</v>
      </c>
      <c r="I10280" s="30" t="str">
        <f>IF(G10280='Check Register'!$E$1,H10280,"")</f>
        <v/>
      </c>
      <c r="J10280" s="16" t="str">
        <f t="shared" si="483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2"/>
        <v>June 20</v>
      </c>
      <c r="H10281" s="27">
        <f t="shared" si="484"/>
        <v>10280</v>
      </c>
      <c r="I10281" s="30" t="str">
        <f>IF(G10281='Check Register'!$E$1,H10281,"")</f>
        <v/>
      </c>
      <c r="J10281" s="16" t="str">
        <f t="shared" si="483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2"/>
        <v>June 20</v>
      </c>
      <c r="H10282" s="27">
        <f t="shared" si="484"/>
        <v>10281</v>
      </c>
      <c r="I10282" s="30" t="str">
        <f>IF(G10282='Check Register'!$E$1,H10282,"")</f>
        <v/>
      </c>
      <c r="J10282" s="16" t="str">
        <f t="shared" si="483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2"/>
        <v>June 20</v>
      </c>
      <c r="H10283" s="27">
        <f t="shared" si="484"/>
        <v>10282</v>
      </c>
      <c r="I10283" s="30" t="str">
        <f>IF(G10283='Check Register'!$E$1,H10283,"")</f>
        <v/>
      </c>
      <c r="J10283" s="16" t="str">
        <f t="shared" si="483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2"/>
        <v>June 20</v>
      </c>
      <c r="H10284" s="27">
        <f t="shared" si="484"/>
        <v>10283</v>
      </c>
      <c r="I10284" s="30" t="str">
        <f>IF(G10284='Check Register'!$E$1,H10284,"")</f>
        <v/>
      </c>
      <c r="J10284" s="16" t="str">
        <f t="shared" si="483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2"/>
        <v>June 20</v>
      </c>
      <c r="H10285" s="27">
        <f t="shared" si="484"/>
        <v>10284</v>
      </c>
      <c r="I10285" s="30" t="str">
        <f>IF(G10285='Check Register'!$E$1,H10285,"")</f>
        <v/>
      </c>
      <c r="J10285" s="16" t="str">
        <f t="shared" si="483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2"/>
        <v>June 20</v>
      </c>
      <c r="H10286" s="27">
        <f t="shared" si="484"/>
        <v>10285</v>
      </c>
      <c r="I10286" s="30" t="str">
        <f>IF(G10286='Check Register'!$E$1,H10286,"")</f>
        <v/>
      </c>
      <c r="J10286" s="16" t="str">
        <f t="shared" si="483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2"/>
        <v>June 20</v>
      </c>
      <c r="H10287" s="27">
        <f t="shared" si="484"/>
        <v>10286</v>
      </c>
      <c r="I10287" s="30" t="str">
        <f>IF(G10287='Check Register'!$E$1,H10287,"")</f>
        <v/>
      </c>
      <c r="J10287" s="16" t="str">
        <f t="shared" si="483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2"/>
        <v>June 20</v>
      </c>
      <c r="H10288" s="27">
        <f t="shared" si="484"/>
        <v>10287</v>
      </c>
      <c r="I10288" s="30" t="str">
        <f>IF(G10288='Check Register'!$E$1,H10288,"")</f>
        <v/>
      </c>
      <c r="J10288" s="16" t="str">
        <f t="shared" si="483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2"/>
        <v>June 20</v>
      </c>
      <c r="H10289" s="27">
        <f t="shared" si="484"/>
        <v>10288</v>
      </c>
      <c r="I10289" s="30" t="str">
        <f>IF(G10289='Check Register'!$E$1,H10289,"")</f>
        <v/>
      </c>
      <c r="J10289" s="16" t="str">
        <f t="shared" si="483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2"/>
        <v>June 20</v>
      </c>
      <c r="H10290" s="27">
        <f t="shared" si="484"/>
        <v>10289</v>
      </c>
      <c r="I10290" s="30" t="str">
        <f>IF(G10290='Check Register'!$E$1,H10290,"")</f>
        <v/>
      </c>
      <c r="J10290" s="16" t="str">
        <f t="shared" si="483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2"/>
        <v>June 20</v>
      </c>
      <c r="H10291" s="27">
        <f t="shared" si="484"/>
        <v>10290</v>
      </c>
      <c r="I10291" s="30" t="str">
        <f>IF(G10291='Check Register'!$E$1,H10291,"")</f>
        <v/>
      </c>
      <c r="J10291" s="16" t="str">
        <f t="shared" si="483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2"/>
        <v>June 20</v>
      </c>
      <c r="H10292" s="27">
        <f t="shared" si="484"/>
        <v>10291</v>
      </c>
      <c r="I10292" s="30" t="str">
        <f>IF(G10292='Check Register'!$E$1,H10292,"")</f>
        <v/>
      </c>
      <c r="J10292" s="16" t="str">
        <f t="shared" si="483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2"/>
        <v>June 20</v>
      </c>
      <c r="H10293" s="27">
        <f t="shared" si="484"/>
        <v>10292</v>
      </c>
      <c r="I10293" s="30" t="str">
        <f>IF(G10293='Check Register'!$E$1,H10293,"")</f>
        <v/>
      </c>
      <c r="J10293" s="16" t="str">
        <f t="shared" si="483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2"/>
        <v>June 20</v>
      </c>
      <c r="H10294" s="27">
        <f t="shared" si="484"/>
        <v>10293</v>
      </c>
      <c r="I10294" s="30" t="str">
        <f>IF(G10294='Check Register'!$E$1,H10294,"")</f>
        <v/>
      </c>
      <c r="J10294" s="16" t="str">
        <f t="shared" si="483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2"/>
        <v>July 20</v>
      </c>
      <c r="H10295" s="27">
        <f t="shared" si="484"/>
        <v>10294</v>
      </c>
      <c r="I10295" s="30" t="str">
        <f>IF(G10295='Check Register'!$E$1,H10295,"")</f>
        <v/>
      </c>
      <c r="J10295" s="16" t="str">
        <f t="shared" si="483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2"/>
        <v>July 20</v>
      </c>
      <c r="H10296" s="27">
        <f t="shared" si="484"/>
        <v>10295</v>
      </c>
      <c r="I10296" s="30" t="str">
        <f>IF(G10296='Check Register'!$E$1,H10296,"")</f>
        <v/>
      </c>
      <c r="J10296" s="16" t="str">
        <f t="shared" si="483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2"/>
        <v>July 20</v>
      </c>
      <c r="H10297" s="27">
        <f t="shared" si="484"/>
        <v>10296</v>
      </c>
      <c r="I10297" s="30" t="str">
        <f>IF(G10297='Check Register'!$E$1,H10297,"")</f>
        <v/>
      </c>
      <c r="J10297" s="16" t="str">
        <f t="shared" si="483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2"/>
        <v>July 20</v>
      </c>
      <c r="H10298" s="27">
        <f t="shared" si="484"/>
        <v>10297</v>
      </c>
      <c r="I10298" s="30" t="str">
        <f>IF(G10298='Check Register'!$E$1,H10298,"")</f>
        <v/>
      </c>
      <c r="J10298" s="16" t="str">
        <f t="shared" si="483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2"/>
        <v>July 20</v>
      </c>
      <c r="H10299" s="27">
        <f t="shared" si="484"/>
        <v>10298</v>
      </c>
      <c r="I10299" s="30" t="str">
        <f>IF(G10299='Check Register'!$E$1,H10299,"")</f>
        <v/>
      </c>
      <c r="J10299" s="16" t="str">
        <f t="shared" si="483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2"/>
        <v>July 20</v>
      </c>
      <c r="H10300" s="27">
        <f t="shared" si="484"/>
        <v>10299</v>
      </c>
      <c r="I10300" s="30" t="str">
        <f>IF(G10300='Check Register'!$E$1,H10300,"")</f>
        <v/>
      </c>
      <c r="J10300" s="16" t="str">
        <f t="shared" si="483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2"/>
        <v>July 20</v>
      </c>
      <c r="H10301" s="27">
        <f t="shared" si="484"/>
        <v>10300</v>
      </c>
      <c r="I10301" s="30" t="str">
        <f>IF(G10301='Check Register'!$E$1,H10301,"")</f>
        <v/>
      </c>
      <c r="J10301" s="16" t="str">
        <f t="shared" si="483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2"/>
        <v>July 20</v>
      </c>
      <c r="H10302" s="27">
        <f t="shared" si="484"/>
        <v>10301</v>
      </c>
      <c r="I10302" s="30" t="str">
        <f>IF(G10302='Check Register'!$E$1,H10302,"")</f>
        <v/>
      </c>
      <c r="J10302" s="16" t="str">
        <f t="shared" si="483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2"/>
        <v>July 20</v>
      </c>
      <c r="H10303" s="27">
        <f t="shared" si="484"/>
        <v>10302</v>
      </c>
      <c r="I10303" s="30" t="str">
        <f>IF(G10303='Check Register'!$E$1,H10303,"")</f>
        <v/>
      </c>
      <c r="J10303" s="16" t="str">
        <f t="shared" si="483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2"/>
        <v>July 20</v>
      </c>
      <c r="H10304" s="27">
        <f t="shared" si="484"/>
        <v>10303</v>
      </c>
      <c r="I10304" s="30" t="str">
        <f>IF(G10304='Check Register'!$E$1,H10304,"")</f>
        <v/>
      </c>
      <c r="J10304" s="16" t="str">
        <f t="shared" si="483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2"/>
        <v>July 20</v>
      </c>
      <c r="H10305" s="27">
        <f t="shared" si="484"/>
        <v>10304</v>
      </c>
      <c r="I10305" s="30" t="str">
        <f>IF(G10305='Check Register'!$E$1,H10305,"")</f>
        <v/>
      </c>
      <c r="J10305" s="16" t="str">
        <f t="shared" si="483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5">VLOOKUP(C10306,W:Y,3,TRUE)</f>
        <v>July 20</v>
      </c>
      <c r="H10306" s="27">
        <f t="shared" si="484"/>
        <v>10305</v>
      </c>
      <c r="I10306" s="30" t="str">
        <f>IF(G10306='Check Register'!$E$1,H10306,"")</f>
        <v/>
      </c>
      <c r="J10306" s="16" t="str">
        <f t="shared" ref="J10306:J10369" si="486">IFERROR(SMALL($I$2:$I$100000,H10306),"")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5"/>
        <v>July 20</v>
      </c>
      <c r="H10307" s="27">
        <f t="shared" si="484"/>
        <v>10306</v>
      </c>
      <c r="I10307" s="30" t="str">
        <f>IF(G10307='Check Register'!$E$1,H10307,"")</f>
        <v/>
      </c>
      <c r="J10307" s="16" t="str">
        <f t="shared" si="486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5"/>
        <v>July 20</v>
      </c>
      <c r="H10308" s="27">
        <f t="shared" si="484"/>
        <v>10307</v>
      </c>
      <c r="I10308" s="30" t="str">
        <f>IF(G10308='Check Register'!$E$1,H10308,"")</f>
        <v/>
      </c>
      <c r="J10308" s="16" t="str">
        <f t="shared" si="486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5"/>
        <v>July 20</v>
      </c>
      <c r="H10309" s="27">
        <f t="shared" si="484"/>
        <v>10308</v>
      </c>
      <c r="I10309" s="30" t="str">
        <f>IF(G10309='Check Register'!$E$1,H10309,"")</f>
        <v/>
      </c>
      <c r="J10309" s="16" t="str">
        <f t="shared" si="486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5"/>
        <v>July 20</v>
      </c>
      <c r="H10310" s="27">
        <f t="shared" si="484"/>
        <v>10309</v>
      </c>
      <c r="I10310" s="30" t="str">
        <f>IF(G10310='Check Register'!$E$1,H10310,"")</f>
        <v/>
      </c>
      <c r="J10310" s="16" t="str">
        <f t="shared" si="486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5"/>
        <v>July 20</v>
      </c>
      <c r="H10311" s="27">
        <f t="shared" si="484"/>
        <v>10310</v>
      </c>
      <c r="I10311" s="30" t="str">
        <f>IF(G10311='Check Register'!$E$1,H10311,"")</f>
        <v/>
      </c>
      <c r="J10311" s="16" t="str">
        <f t="shared" si="486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5"/>
        <v>July 20</v>
      </c>
      <c r="H10312" s="27">
        <f t="shared" ref="H10312:H10375" si="487">1+H10311</f>
        <v>10311</v>
      </c>
      <c r="I10312" s="30" t="str">
        <f>IF(G10312='Check Register'!$E$1,H10312,"")</f>
        <v/>
      </c>
      <c r="J10312" s="16" t="str">
        <f t="shared" si="486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5"/>
        <v>July 20</v>
      </c>
      <c r="H10313" s="27">
        <f t="shared" si="487"/>
        <v>10312</v>
      </c>
      <c r="I10313" s="30" t="str">
        <f>IF(G10313='Check Register'!$E$1,H10313,"")</f>
        <v/>
      </c>
      <c r="J10313" s="16" t="str">
        <f t="shared" si="486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5"/>
        <v>July 20</v>
      </c>
      <c r="H10314" s="27">
        <f t="shared" si="487"/>
        <v>10313</v>
      </c>
      <c r="I10314" s="30" t="str">
        <f>IF(G10314='Check Register'!$E$1,H10314,"")</f>
        <v/>
      </c>
      <c r="J10314" s="16" t="str">
        <f t="shared" si="486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5"/>
        <v>July 20</v>
      </c>
      <c r="H10315" s="27">
        <f t="shared" si="487"/>
        <v>10314</v>
      </c>
      <c r="I10315" s="30" t="str">
        <f>IF(G10315='Check Register'!$E$1,H10315,"")</f>
        <v/>
      </c>
      <c r="J10315" s="16" t="str">
        <f t="shared" si="486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5"/>
        <v>July 20</v>
      </c>
      <c r="H10316" s="27">
        <f t="shared" si="487"/>
        <v>10315</v>
      </c>
      <c r="I10316" s="30" t="str">
        <f>IF(G10316='Check Register'!$E$1,H10316,"")</f>
        <v/>
      </c>
      <c r="J10316" s="16" t="str">
        <f t="shared" si="486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5"/>
        <v>July 20</v>
      </c>
      <c r="H10317" s="27">
        <f t="shared" si="487"/>
        <v>10316</v>
      </c>
      <c r="I10317" s="30" t="str">
        <f>IF(G10317='Check Register'!$E$1,H10317,"")</f>
        <v/>
      </c>
      <c r="J10317" s="16" t="str">
        <f t="shared" si="486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5"/>
        <v>July 20</v>
      </c>
      <c r="H10318" s="27">
        <f t="shared" si="487"/>
        <v>10317</v>
      </c>
      <c r="I10318" s="30" t="str">
        <f>IF(G10318='Check Register'!$E$1,H10318,"")</f>
        <v/>
      </c>
      <c r="J10318" s="16" t="str">
        <f t="shared" si="486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5"/>
        <v>July 20</v>
      </c>
      <c r="H10319" s="27">
        <f t="shared" si="487"/>
        <v>10318</v>
      </c>
      <c r="I10319" s="30" t="str">
        <f>IF(G10319='Check Register'!$E$1,H10319,"")</f>
        <v/>
      </c>
      <c r="J10319" s="16" t="str">
        <f t="shared" si="486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5"/>
        <v>July 20</v>
      </c>
      <c r="H10320" s="27">
        <f t="shared" si="487"/>
        <v>10319</v>
      </c>
      <c r="I10320" s="30" t="str">
        <f>IF(G10320='Check Register'!$E$1,H10320,"")</f>
        <v/>
      </c>
      <c r="J10320" s="16" t="str">
        <f t="shared" si="486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5"/>
        <v>July 20</v>
      </c>
      <c r="H10321" s="27">
        <f t="shared" si="487"/>
        <v>10320</v>
      </c>
      <c r="I10321" s="30" t="str">
        <f>IF(G10321='Check Register'!$E$1,H10321,"")</f>
        <v/>
      </c>
      <c r="J10321" s="16" t="str">
        <f t="shared" si="486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5"/>
        <v>July 20</v>
      </c>
      <c r="H10322" s="27">
        <f t="shared" si="487"/>
        <v>10321</v>
      </c>
      <c r="I10322" s="30" t="str">
        <f>IF(G10322='Check Register'!$E$1,H10322,"")</f>
        <v/>
      </c>
      <c r="J10322" s="16" t="str">
        <f t="shared" si="486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5"/>
        <v>July 20</v>
      </c>
      <c r="H10323" s="27">
        <f t="shared" si="487"/>
        <v>10322</v>
      </c>
      <c r="I10323" s="30" t="str">
        <f>IF(G10323='Check Register'!$E$1,H10323,"")</f>
        <v/>
      </c>
      <c r="J10323" s="16" t="str">
        <f t="shared" si="486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5"/>
        <v>July 20</v>
      </c>
      <c r="H10324" s="27">
        <f t="shared" si="487"/>
        <v>10323</v>
      </c>
      <c r="I10324" s="30" t="str">
        <f>IF(G10324='Check Register'!$E$1,H10324,"")</f>
        <v/>
      </c>
      <c r="J10324" s="16" t="str">
        <f t="shared" si="486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5"/>
        <v>July 20</v>
      </c>
      <c r="H10325" s="27">
        <f t="shared" si="487"/>
        <v>10324</v>
      </c>
      <c r="I10325" s="30" t="str">
        <f>IF(G10325='Check Register'!$E$1,H10325,"")</f>
        <v/>
      </c>
      <c r="J10325" s="16" t="str">
        <f t="shared" si="486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5"/>
        <v>July 20</v>
      </c>
      <c r="H10326" s="27">
        <f t="shared" si="487"/>
        <v>10325</v>
      </c>
      <c r="I10326" s="30" t="str">
        <f>IF(G10326='Check Register'!$E$1,H10326,"")</f>
        <v/>
      </c>
      <c r="J10326" s="16" t="str">
        <f t="shared" si="486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5"/>
        <v>July 20</v>
      </c>
      <c r="H10327" s="27">
        <f t="shared" si="487"/>
        <v>10326</v>
      </c>
      <c r="I10327" s="30" t="str">
        <f>IF(G10327='Check Register'!$E$1,H10327,"")</f>
        <v/>
      </c>
      <c r="J10327" s="16" t="str">
        <f t="shared" si="486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5"/>
        <v>July 20</v>
      </c>
      <c r="H10328" s="27">
        <f t="shared" si="487"/>
        <v>10327</v>
      </c>
      <c r="I10328" s="30" t="str">
        <f>IF(G10328='Check Register'!$E$1,H10328,"")</f>
        <v/>
      </c>
      <c r="J10328" s="16" t="str">
        <f t="shared" si="486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5"/>
        <v>July 20</v>
      </c>
      <c r="H10329" s="27">
        <f t="shared" si="487"/>
        <v>10328</v>
      </c>
      <c r="I10329" s="30" t="str">
        <f>IF(G10329='Check Register'!$E$1,H10329,"")</f>
        <v/>
      </c>
      <c r="J10329" s="16" t="str">
        <f t="shared" si="486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5"/>
        <v>July 20</v>
      </c>
      <c r="H10330" s="27">
        <f t="shared" si="487"/>
        <v>10329</v>
      </c>
      <c r="I10330" s="30" t="str">
        <f>IF(G10330='Check Register'!$E$1,H10330,"")</f>
        <v/>
      </c>
      <c r="J10330" s="16" t="str">
        <f t="shared" si="486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5"/>
        <v>July 20</v>
      </c>
      <c r="H10331" s="27">
        <f t="shared" si="487"/>
        <v>10330</v>
      </c>
      <c r="I10331" s="30" t="str">
        <f>IF(G10331='Check Register'!$E$1,H10331,"")</f>
        <v/>
      </c>
      <c r="J10331" s="16" t="str">
        <f t="shared" si="486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5"/>
        <v>July 20</v>
      </c>
      <c r="H10332" s="27">
        <f t="shared" si="487"/>
        <v>10331</v>
      </c>
      <c r="I10332" s="30" t="str">
        <f>IF(G10332='Check Register'!$E$1,H10332,"")</f>
        <v/>
      </c>
      <c r="J10332" s="16" t="str">
        <f t="shared" si="486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5"/>
        <v>July 20</v>
      </c>
      <c r="H10333" s="27">
        <f t="shared" si="487"/>
        <v>10332</v>
      </c>
      <c r="I10333" s="30" t="str">
        <f>IF(G10333='Check Register'!$E$1,H10333,"")</f>
        <v/>
      </c>
      <c r="J10333" s="16" t="str">
        <f t="shared" si="486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5"/>
        <v>July 20</v>
      </c>
      <c r="H10334" s="27">
        <f t="shared" si="487"/>
        <v>10333</v>
      </c>
      <c r="I10334" s="30" t="str">
        <f>IF(G10334='Check Register'!$E$1,H10334,"")</f>
        <v/>
      </c>
      <c r="J10334" s="16" t="str">
        <f t="shared" si="486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5"/>
        <v>July 20</v>
      </c>
      <c r="H10335" s="27">
        <f t="shared" si="487"/>
        <v>10334</v>
      </c>
      <c r="I10335" s="30" t="str">
        <f>IF(G10335='Check Register'!$E$1,H10335,"")</f>
        <v/>
      </c>
      <c r="J10335" s="16" t="str">
        <f t="shared" si="486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5"/>
        <v>July 20</v>
      </c>
      <c r="H10336" s="27">
        <f t="shared" si="487"/>
        <v>10335</v>
      </c>
      <c r="I10336" s="30" t="str">
        <f>IF(G10336='Check Register'!$E$1,H10336,"")</f>
        <v/>
      </c>
      <c r="J10336" s="16" t="str">
        <f t="shared" si="486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5"/>
        <v>July 20</v>
      </c>
      <c r="H10337" s="27">
        <f t="shared" si="487"/>
        <v>10336</v>
      </c>
      <c r="I10337" s="30" t="str">
        <f>IF(G10337='Check Register'!$E$1,H10337,"")</f>
        <v/>
      </c>
      <c r="J10337" s="16" t="str">
        <f t="shared" si="486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5"/>
        <v>July 20</v>
      </c>
      <c r="H10338" s="27">
        <f t="shared" si="487"/>
        <v>10337</v>
      </c>
      <c r="I10338" s="30" t="str">
        <f>IF(G10338='Check Register'!$E$1,H10338,"")</f>
        <v/>
      </c>
      <c r="J10338" s="16" t="str">
        <f t="shared" si="486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5"/>
        <v>July 20</v>
      </c>
      <c r="H10339" s="27">
        <f t="shared" si="487"/>
        <v>10338</v>
      </c>
      <c r="I10339" s="30" t="str">
        <f>IF(G10339='Check Register'!$E$1,H10339,"")</f>
        <v/>
      </c>
      <c r="J10339" s="16" t="str">
        <f t="shared" si="486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5"/>
        <v>July 20</v>
      </c>
      <c r="H10340" s="27">
        <f t="shared" si="487"/>
        <v>10339</v>
      </c>
      <c r="I10340" s="30" t="str">
        <f>IF(G10340='Check Register'!$E$1,H10340,"")</f>
        <v/>
      </c>
      <c r="J10340" s="16" t="str">
        <f t="shared" si="486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5"/>
        <v>July 20</v>
      </c>
      <c r="H10341" s="27">
        <f t="shared" si="487"/>
        <v>10340</v>
      </c>
      <c r="I10341" s="30" t="str">
        <f>IF(G10341='Check Register'!$E$1,H10341,"")</f>
        <v/>
      </c>
      <c r="J10341" s="16" t="str">
        <f t="shared" si="486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5"/>
        <v>July 20</v>
      </c>
      <c r="H10342" s="27">
        <f t="shared" si="487"/>
        <v>10341</v>
      </c>
      <c r="I10342" s="30" t="str">
        <f>IF(G10342='Check Register'!$E$1,H10342,"")</f>
        <v/>
      </c>
      <c r="J10342" s="16" t="str">
        <f t="shared" si="486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5"/>
        <v>July 20</v>
      </c>
      <c r="H10343" s="27">
        <f t="shared" si="487"/>
        <v>10342</v>
      </c>
      <c r="I10343" s="30" t="str">
        <f>IF(G10343='Check Register'!$E$1,H10343,"")</f>
        <v/>
      </c>
      <c r="J10343" s="16" t="str">
        <f t="shared" si="486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5"/>
        <v>July 20</v>
      </c>
      <c r="H10344" s="27">
        <f t="shared" si="487"/>
        <v>10343</v>
      </c>
      <c r="I10344" s="30" t="str">
        <f>IF(G10344='Check Register'!$E$1,H10344,"")</f>
        <v/>
      </c>
      <c r="J10344" s="16" t="str">
        <f t="shared" si="486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5"/>
        <v>July 20</v>
      </c>
      <c r="H10345" s="27">
        <f t="shared" si="487"/>
        <v>10344</v>
      </c>
      <c r="I10345" s="30" t="str">
        <f>IF(G10345='Check Register'!$E$1,H10345,"")</f>
        <v/>
      </c>
      <c r="J10345" s="16" t="str">
        <f t="shared" si="486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5"/>
        <v>July 20</v>
      </c>
      <c r="H10346" s="27">
        <f t="shared" si="487"/>
        <v>10345</v>
      </c>
      <c r="I10346" s="30" t="str">
        <f>IF(G10346='Check Register'!$E$1,H10346,"")</f>
        <v/>
      </c>
      <c r="J10346" s="16" t="str">
        <f t="shared" si="486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5"/>
        <v>July 20</v>
      </c>
      <c r="H10347" s="27">
        <f t="shared" si="487"/>
        <v>10346</v>
      </c>
      <c r="I10347" s="30" t="str">
        <f>IF(G10347='Check Register'!$E$1,H10347,"")</f>
        <v/>
      </c>
      <c r="J10347" s="16" t="str">
        <f t="shared" si="486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5"/>
        <v>July 20</v>
      </c>
      <c r="H10348" s="27">
        <f t="shared" si="487"/>
        <v>10347</v>
      </c>
      <c r="I10348" s="30" t="str">
        <f>IF(G10348='Check Register'!$E$1,H10348,"")</f>
        <v/>
      </c>
      <c r="J10348" s="16" t="str">
        <f t="shared" si="486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5"/>
        <v>July 20</v>
      </c>
      <c r="H10349" s="27">
        <f t="shared" si="487"/>
        <v>10348</v>
      </c>
      <c r="I10349" s="30" t="str">
        <f>IF(G10349='Check Register'!$E$1,H10349,"")</f>
        <v/>
      </c>
      <c r="J10349" s="16" t="str">
        <f t="shared" si="486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5"/>
        <v>July 20</v>
      </c>
      <c r="H10350" s="27">
        <f t="shared" si="487"/>
        <v>10349</v>
      </c>
      <c r="I10350" s="30" t="str">
        <f>IF(G10350='Check Register'!$E$1,H10350,"")</f>
        <v/>
      </c>
      <c r="J10350" s="16" t="str">
        <f t="shared" si="486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5"/>
        <v>July 20</v>
      </c>
      <c r="H10351" s="27">
        <f t="shared" si="487"/>
        <v>10350</v>
      </c>
      <c r="I10351" s="30" t="str">
        <f>IF(G10351='Check Register'!$E$1,H10351,"")</f>
        <v/>
      </c>
      <c r="J10351" s="16" t="str">
        <f t="shared" si="486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5"/>
        <v>July 20</v>
      </c>
      <c r="H10352" s="27">
        <f t="shared" si="487"/>
        <v>10351</v>
      </c>
      <c r="I10352" s="30" t="str">
        <f>IF(G10352='Check Register'!$E$1,H10352,"")</f>
        <v/>
      </c>
      <c r="J10352" s="16" t="str">
        <f t="shared" si="486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5"/>
        <v>July 20</v>
      </c>
      <c r="H10353" s="27">
        <f t="shared" si="487"/>
        <v>10352</v>
      </c>
      <c r="I10353" s="30" t="str">
        <f>IF(G10353='Check Register'!$E$1,H10353,"")</f>
        <v/>
      </c>
      <c r="J10353" s="16" t="str">
        <f t="shared" si="486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5"/>
        <v>July 20</v>
      </c>
      <c r="H10354" s="27">
        <f t="shared" si="487"/>
        <v>10353</v>
      </c>
      <c r="I10354" s="30" t="str">
        <f>IF(G10354='Check Register'!$E$1,H10354,"")</f>
        <v/>
      </c>
      <c r="J10354" s="16" t="str">
        <f t="shared" si="486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5"/>
        <v>July 20</v>
      </c>
      <c r="H10355" s="27">
        <f t="shared" si="487"/>
        <v>10354</v>
      </c>
      <c r="I10355" s="30" t="str">
        <f>IF(G10355='Check Register'!$E$1,H10355,"")</f>
        <v/>
      </c>
      <c r="J10355" s="16" t="str">
        <f t="shared" si="486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5"/>
        <v>July 20</v>
      </c>
      <c r="H10356" s="27">
        <f t="shared" si="487"/>
        <v>10355</v>
      </c>
      <c r="I10356" s="30" t="str">
        <f>IF(G10356='Check Register'!$E$1,H10356,"")</f>
        <v/>
      </c>
      <c r="J10356" s="16" t="str">
        <f t="shared" si="486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5"/>
        <v>July 20</v>
      </c>
      <c r="H10357" s="27">
        <f t="shared" si="487"/>
        <v>10356</v>
      </c>
      <c r="I10357" s="30" t="str">
        <f>IF(G10357='Check Register'!$E$1,H10357,"")</f>
        <v/>
      </c>
      <c r="J10357" s="16" t="str">
        <f t="shared" si="486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5"/>
        <v>July 20</v>
      </c>
      <c r="H10358" s="27">
        <f t="shared" si="487"/>
        <v>10357</v>
      </c>
      <c r="I10358" s="30" t="str">
        <f>IF(G10358='Check Register'!$E$1,H10358,"")</f>
        <v/>
      </c>
      <c r="J10358" s="16" t="str">
        <f t="shared" si="486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5"/>
        <v>July 20</v>
      </c>
      <c r="H10359" s="27">
        <f t="shared" si="487"/>
        <v>10358</v>
      </c>
      <c r="I10359" s="30" t="str">
        <f>IF(G10359='Check Register'!$E$1,H10359,"")</f>
        <v/>
      </c>
      <c r="J10359" s="16" t="str">
        <f t="shared" si="486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5"/>
        <v>July 20</v>
      </c>
      <c r="H10360" s="27">
        <f t="shared" si="487"/>
        <v>10359</v>
      </c>
      <c r="I10360" s="30" t="str">
        <f>IF(G10360='Check Register'!$E$1,H10360,"")</f>
        <v/>
      </c>
      <c r="J10360" s="16" t="str">
        <f t="shared" si="486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5"/>
        <v>July 20</v>
      </c>
      <c r="H10361" s="27">
        <f t="shared" si="487"/>
        <v>10360</v>
      </c>
      <c r="I10361" s="30" t="str">
        <f>IF(G10361='Check Register'!$E$1,H10361,"")</f>
        <v/>
      </c>
      <c r="J10361" s="16" t="str">
        <f t="shared" si="486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5"/>
        <v>July 20</v>
      </c>
      <c r="H10362" s="27">
        <f t="shared" si="487"/>
        <v>10361</v>
      </c>
      <c r="I10362" s="30" t="str">
        <f>IF(G10362='Check Register'!$E$1,H10362,"")</f>
        <v/>
      </c>
      <c r="J10362" s="16" t="str">
        <f t="shared" si="486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5"/>
        <v>July 20</v>
      </c>
      <c r="H10363" s="27">
        <f t="shared" si="487"/>
        <v>10362</v>
      </c>
      <c r="I10363" s="30" t="str">
        <f>IF(G10363='Check Register'!$E$1,H10363,"")</f>
        <v/>
      </c>
      <c r="J10363" s="16" t="str">
        <f t="shared" si="486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5"/>
        <v>July 20</v>
      </c>
      <c r="H10364" s="27">
        <f t="shared" si="487"/>
        <v>10363</v>
      </c>
      <c r="I10364" s="30" t="str">
        <f>IF(G10364='Check Register'!$E$1,H10364,"")</f>
        <v/>
      </c>
      <c r="J10364" s="16" t="str">
        <f t="shared" si="486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5"/>
        <v>July 20</v>
      </c>
      <c r="H10365" s="27">
        <f t="shared" si="487"/>
        <v>10364</v>
      </c>
      <c r="I10365" s="30" t="str">
        <f>IF(G10365='Check Register'!$E$1,H10365,"")</f>
        <v/>
      </c>
      <c r="J10365" s="16" t="str">
        <f t="shared" si="486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5"/>
        <v>July 20</v>
      </c>
      <c r="H10366" s="27">
        <f t="shared" si="487"/>
        <v>10365</v>
      </c>
      <c r="I10366" s="30" t="str">
        <f>IF(G10366='Check Register'!$E$1,H10366,"")</f>
        <v/>
      </c>
      <c r="J10366" s="16" t="str">
        <f t="shared" si="486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5"/>
        <v>July 20</v>
      </c>
      <c r="H10367" s="27">
        <f t="shared" si="487"/>
        <v>10366</v>
      </c>
      <c r="I10367" s="30" t="str">
        <f>IF(G10367='Check Register'!$E$1,H10367,"")</f>
        <v/>
      </c>
      <c r="J10367" s="16" t="str">
        <f t="shared" si="486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5"/>
        <v>July 20</v>
      </c>
      <c r="H10368" s="27">
        <f t="shared" si="487"/>
        <v>10367</v>
      </c>
      <c r="I10368" s="30" t="str">
        <f>IF(G10368='Check Register'!$E$1,H10368,"")</f>
        <v/>
      </c>
      <c r="J10368" s="16" t="str">
        <f t="shared" si="486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5"/>
        <v>July 20</v>
      </c>
      <c r="H10369" s="27">
        <f t="shared" si="487"/>
        <v>10368</v>
      </c>
      <c r="I10369" s="30" t="str">
        <f>IF(G10369='Check Register'!$E$1,H10369,"")</f>
        <v/>
      </c>
      <c r="J10369" s="16" t="str">
        <f t="shared" si="486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8">VLOOKUP(C10370,W:Y,3,TRUE)</f>
        <v>July 20</v>
      </c>
      <c r="H10370" s="27">
        <f t="shared" si="487"/>
        <v>10369</v>
      </c>
      <c r="I10370" s="30" t="str">
        <f>IF(G10370='Check Register'!$E$1,H10370,"")</f>
        <v/>
      </c>
      <c r="J10370" s="16" t="str">
        <f t="shared" ref="J10370:J10433" si="489">IFERROR(SMALL($I$2:$I$100000,H10370),"")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8"/>
        <v>July 20</v>
      </c>
      <c r="H10371" s="27">
        <f t="shared" si="487"/>
        <v>10370</v>
      </c>
      <c r="I10371" s="30" t="str">
        <f>IF(G10371='Check Register'!$E$1,H10371,"")</f>
        <v/>
      </c>
      <c r="J10371" s="16" t="str">
        <f t="shared" si="489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8"/>
        <v>July 20</v>
      </c>
      <c r="H10372" s="27">
        <f t="shared" si="487"/>
        <v>10371</v>
      </c>
      <c r="I10372" s="30" t="str">
        <f>IF(G10372='Check Register'!$E$1,H10372,"")</f>
        <v/>
      </c>
      <c r="J10372" s="16" t="str">
        <f t="shared" si="489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8"/>
        <v>July 20</v>
      </c>
      <c r="H10373" s="27">
        <f t="shared" si="487"/>
        <v>10372</v>
      </c>
      <c r="I10373" s="30" t="str">
        <f>IF(G10373='Check Register'!$E$1,H10373,"")</f>
        <v/>
      </c>
      <c r="J10373" s="16" t="str">
        <f t="shared" si="489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8"/>
        <v>July 20</v>
      </c>
      <c r="H10374" s="27">
        <f t="shared" si="487"/>
        <v>10373</v>
      </c>
      <c r="I10374" s="30" t="str">
        <f>IF(G10374='Check Register'!$E$1,H10374,"")</f>
        <v/>
      </c>
      <c r="J10374" s="16" t="str">
        <f t="shared" si="489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8"/>
        <v>July 20</v>
      </c>
      <c r="H10375" s="27">
        <f t="shared" si="487"/>
        <v>10374</v>
      </c>
      <c r="I10375" s="30" t="str">
        <f>IF(G10375='Check Register'!$E$1,H10375,"")</f>
        <v/>
      </c>
      <c r="J10375" s="16" t="str">
        <f t="shared" si="489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8"/>
        <v>July 20</v>
      </c>
      <c r="H10376" s="27">
        <f t="shared" ref="H10376:H10439" si="490">1+H10375</f>
        <v>10375</v>
      </c>
      <c r="I10376" s="30" t="str">
        <f>IF(G10376='Check Register'!$E$1,H10376,"")</f>
        <v/>
      </c>
      <c r="J10376" s="16" t="str">
        <f t="shared" si="489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8"/>
        <v>July 20</v>
      </c>
      <c r="H10377" s="27">
        <f t="shared" si="490"/>
        <v>10376</v>
      </c>
      <c r="I10377" s="30" t="str">
        <f>IF(G10377='Check Register'!$E$1,H10377,"")</f>
        <v/>
      </c>
      <c r="J10377" s="16" t="str">
        <f t="shared" si="489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8"/>
        <v>July 20</v>
      </c>
      <c r="H10378" s="27">
        <f t="shared" si="490"/>
        <v>10377</v>
      </c>
      <c r="I10378" s="30" t="str">
        <f>IF(G10378='Check Register'!$E$1,H10378,"")</f>
        <v/>
      </c>
      <c r="J10378" s="16" t="str">
        <f t="shared" si="489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8"/>
        <v>July 20</v>
      </c>
      <c r="H10379" s="27">
        <f t="shared" si="490"/>
        <v>10378</v>
      </c>
      <c r="I10379" s="30" t="str">
        <f>IF(G10379='Check Register'!$E$1,H10379,"")</f>
        <v/>
      </c>
      <c r="J10379" s="16" t="str">
        <f t="shared" si="489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8"/>
        <v>July 20</v>
      </c>
      <c r="H10380" s="27">
        <f t="shared" si="490"/>
        <v>10379</v>
      </c>
      <c r="I10380" s="30" t="str">
        <f>IF(G10380='Check Register'!$E$1,H10380,"")</f>
        <v/>
      </c>
      <c r="J10380" s="16" t="str">
        <f t="shared" si="489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8"/>
        <v>July 20</v>
      </c>
      <c r="H10381" s="27">
        <f t="shared" si="490"/>
        <v>10380</v>
      </c>
      <c r="I10381" s="30" t="str">
        <f>IF(G10381='Check Register'!$E$1,H10381,"")</f>
        <v/>
      </c>
      <c r="J10381" s="16" t="str">
        <f t="shared" si="489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8"/>
        <v>July 20</v>
      </c>
      <c r="H10382" s="27">
        <f t="shared" si="490"/>
        <v>10381</v>
      </c>
      <c r="I10382" s="30" t="str">
        <f>IF(G10382='Check Register'!$E$1,H10382,"")</f>
        <v/>
      </c>
      <c r="J10382" s="16" t="str">
        <f t="shared" si="489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8"/>
        <v>July 20</v>
      </c>
      <c r="H10383" s="27">
        <f t="shared" si="490"/>
        <v>10382</v>
      </c>
      <c r="I10383" s="30" t="str">
        <f>IF(G10383='Check Register'!$E$1,H10383,"")</f>
        <v/>
      </c>
      <c r="J10383" s="16" t="str">
        <f t="shared" si="489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8"/>
        <v>July 20</v>
      </c>
      <c r="H10384" s="27">
        <f t="shared" si="490"/>
        <v>10383</v>
      </c>
      <c r="I10384" s="30" t="str">
        <f>IF(G10384='Check Register'!$E$1,H10384,"")</f>
        <v/>
      </c>
      <c r="J10384" s="16" t="str">
        <f t="shared" si="489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8"/>
        <v>July 20</v>
      </c>
      <c r="H10385" s="27">
        <f t="shared" si="490"/>
        <v>10384</v>
      </c>
      <c r="I10385" s="30" t="str">
        <f>IF(G10385='Check Register'!$E$1,H10385,"")</f>
        <v/>
      </c>
      <c r="J10385" s="16" t="str">
        <f t="shared" si="489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8"/>
        <v>July 20</v>
      </c>
      <c r="H10386" s="27">
        <f t="shared" si="490"/>
        <v>10385</v>
      </c>
      <c r="I10386" s="30" t="str">
        <f>IF(G10386='Check Register'!$E$1,H10386,"")</f>
        <v/>
      </c>
      <c r="J10386" s="16" t="str">
        <f t="shared" si="489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8"/>
        <v>July 20</v>
      </c>
      <c r="H10387" s="27">
        <f t="shared" si="490"/>
        <v>10386</v>
      </c>
      <c r="I10387" s="30" t="str">
        <f>IF(G10387='Check Register'!$E$1,H10387,"")</f>
        <v/>
      </c>
      <c r="J10387" s="16" t="str">
        <f t="shared" si="489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8"/>
        <v>July 20</v>
      </c>
      <c r="H10388" s="27">
        <f t="shared" si="490"/>
        <v>10387</v>
      </c>
      <c r="I10388" s="30" t="str">
        <f>IF(G10388='Check Register'!$E$1,H10388,"")</f>
        <v/>
      </c>
      <c r="J10388" s="16" t="str">
        <f t="shared" si="489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8"/>
        <v>July 20</v>
      </c>
      <c r="H10389" s="27">
        <f t="shared" si="490"/>
        <v>10388</v>
      </c>
      <c r="I10389" s="30" t="str">
        <f>IF(G10389='Check Register'!$E$1,H10389,"")</f>
        <v/>
      </c>
      <c r="J10389" s="16" t="str">
        <f t="shared" si="489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8"/>
        <v>July 20</v>
      </c>
      <c r="H10390" s="27">
        <f t="shared" si="490"/>
        <v>10389</v>
      </c>
      <c r="I10390" s="30" t="str">
        <f>IF(G10390='Check Register'!$E$1,H10390,"")</f>
        <v/>
      </c>
      <c r="J10390" s="16" t="str">
        <f t="shared" si="489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8"/>
        <v>July 20</v>
      </c>
      <c r="H10391" s="27">
        <f t="shared" si="490"/>
        <v>10390</v>
      </c>
      <c r="I10391" s="30" t="str">
        <f>IF(G10391='Check Register'!$E$1,H10391,"")</f>
        <v/>
      </c>
      <c r="J10391" s="16" t="str">
        <f t="shared" si="489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8"/>
        <v>July 20</v>
      </c>
      <c r="H10392" s="27">
        <f t="shared" si="490"/>
        <v>10391</v>
      </c>
      <c r="I10392" s="30" t="str">
        <f>IF(G10392='Check Register'!$E$1,H10392,"")</f>
        <v/>
      </c>
      <c r="J10392" s="16" t="str">
        <f t="shared" si="489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8"/>
        <v>July 20</v>
      </c>
      <c r="H10393" s="27">
        <f t="shared" si="490"/>
        <v>10392</v>
      </c>
      <c r="I10393" s="30" t="str">
        <f>IF(G10393='Check Register'!$E$1,H10393,"")</f>
        <v/>
      </c>
      <c r="J10393" s="16" t="str">
        <f t="shared" si="489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8"/>
        <v>July 20</v>
      </c>
      <c r="H10394" s="27">
        <f t="shared" si="490"/>
        <v>10393</v>
      </c>
      <c r="I10394" s="30" t="str">
        <f>IF(G10394='Check Register'!$E$1,H10394,"")</f>
        <v/>
      </c>
      <c r="J10394" s="16" t="str">
        <f t="shared" si="489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8"/>
        <v>July 20</v>
      </c>
      <c r="H10395" s="27">
        <f t="shared" si="490"/>
        <v>10394</v>
      </c>
      <c r="I10395" s="30" t="str">
        <f>IF(G10395='Check Register'!$E$1,H10395,"")</f>
        <v/>
      </c>
      <c r="J10395" s="16" t="str">
        <f t="shared" si="489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8"/>
        <v>July 20</v>
      </c>
      <c r="H10396" s="27">
        <f t="shared" si="490"/>
        <v>10395</v>
      </c>
      <c r="I10396" s="30" t="str">
        <f>IF(G10396='Check Register'!$E$1,H10396,"")</f>
        <v/>
      </c>
      <c r="J10396" s="16" t="str">
        <f t="shared" si="489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8"/>
        <v>July 20</v>
      </c>
      <c r="H10397" s="27">
        <f t="shared" si="490"/>
        <v>10396</v>
      </c>
      <c r="I10397" s="30" t="str">
        <f>IF(G10397='Check Register'!$E$1,H10397,"")</f>
        <v/>
      </c>
      <c r="J10397" s="16" t="str">
        <f t="shared" si="489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8"/>
        <v>July 20</v>
      </c>
      <c r="H10398" s="27">
        <f t="shared" si="490"/>
        <v>10397</v>
      </c>
      <c r="I10398" s="30" t="str">
        <f>IF(G10398='Check Register'!$E$1,H10398,"")</f>
        <v/>
      </c>
      <c r="J10398" s="16" t="str">
        <f t="shared" si="489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8"/>
        <v>July 20</v>
      </c>
      <c r="H10399" s="27">
        <f t="shared" si="490"/>
        <v>10398</v>
      </c>
      <c r="I10399" s="30" t="str">
        <f>IF(G10399='Check Register'!$E$1,H10399,"")</f>
        <v/>
      </c>
      <c r="J10399" s="16" t="str">
        <f t="shared" si="489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8"/>
        <v>July 20</v>
      </c>
      <c r="H10400" s="27">
        <f t="shared" si="490"/>
        <v>10399</v>
      </c>
      <c r="I10400" s="30" t="str">
        <f>IF(G10400='Check Register'!$E$1,H10400,"")</f>
        <v/>
      </c>
      <c r="J10400" s="16" t="str">
        <f t="shared" si="489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8"/>
        <v>July 20</v>
      </c>
      <c r="H10401" s="27">
        <f t="shared" si="490"/>
        <v>10400</v>
      </c>
      <c r="I10401" s="30" t="str">
        <f>IF(G10401='Check Register'!$E$1,H10401,"")</f>
        <v/>
      </c>
      <c r="J10401" s="16" t="str">
        <f t="shared" si="489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8"/>
        <v>July 20</v>
      </c>
      <c r="H10402" s="27">
        <f t="shared" si="490"/>
        <v>10401</v>
      </c>
      <c r="I10402" s="30" t="str">
        <f>IF(G10402='Check Register'!$E$1,H10402,"")</f>
        <v/>
      </c>
      <c r="J10402" s="16" t="str">
        <f t="shared" si="489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8"/>
        <v>July 20</v>
      </c>
      <c r="H10403" s="27">
        <f t="shared" si="490"/>
        <v>10402</v>
      </c>
      <c r="I10403" s="30" t="str">
        <f>IF(G10403='Check Register'!$E$1,H10403,"")</f>
        <v/>
      </c>
      <c r="J10403" s="16" t="str">
        <f t="shared" si="489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8"/>
        <v>July 20</v>
      </c>
      <c r="H10404" s="27">
        <f t="shared" si="490"/>
        <v>10403</v>
      </c>
      <c r="I10404" s="30" t="str">
        <f>IF(G10404='Check Register'!$E$1,H10404,"")</f>
        <v/>
      </c>
      <c r="J10404" s="16" t="str">
        <f t="shared" si="489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8"/>
        <v>July 20</v>
      </c>
      <c r="H10405" s="27">
        <f t="shared" si="490"/>
        <v>10404</v>
      </c>
      <c r="I10405" s="30" t="str">
        <f>IF(G10405='Check Register'!$E$1,H10405,"")</f>
        <v/>
      </c>
      <c r="J10405" s="16" t="str">
        <f t="shared" si="489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8"/>
        <v>July 20</v>
      </c>
      <c r="H10406" s="27">
        <f t="shared" si="490"/>
        <v>10405</v>
      </c>
      <c r="I10406" s="30" t="str">
        <f>IF(G10406='Check Register'!$E$1,H10406,"")</f>
        <v/>
      </c>
      <c r="J10406" s="16" t="str">
        <f t="shared" si="489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8"/>
        <v>July 20</v>
      </c>
      <c r="H10407" s="27">
        <f t="shared" si="490"/>
        <v>10406</v>
      </c>
      <c r="I10407" s="30" t="str">
        <f>IF(G10407='Check Register'!$E$1,H10407,"")</f>
        <v/>
      </c>
      <c r="J10407" s="16" t="str">
        <f t="shared" si="489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8"/>
        <v>July 20</v>
      </c>
      <c r="H10408" s="27">
        <f t="shared" si="490"/>
        <v>10407</v>
      </c>
      <c r="I10408" s="30" t="str">
        <f>IF(G10408='Check Register'!$E$1,H10408,"")</f>
        <v/>
      </c>
      <c r="J10408" s="16" t="str">
        <f t="shared" si="489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8"/>
        <v>July 20</v>
      </c>
      <c r="H10409" s="27">
        <f t="shared" si="490"/>
        <v>10408</v>
      </c>
      <c r="I10409" s="30" t="str">
        <f>IF(G10409='Check Register'!$E$1,H10409,"")</f>
        <v/>
      </c>
      <c r="J10409" s="16" t="str">
        <f t="shared" si="489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8"/>
        <v>July 20</v>
      </c>
      <c r="H10410" s="27">
        <f t="shared" si="490"/>
        <v>10409</v>
      </c>
      <c r="I10410" s="30" t="str">
        <f>IF(G10410='Check Register'!$E$1,H10410,"")</f>
        <v/>
      </c>
      <c r="J10410" s="16" t="str">
        <f t="shared" si="489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8"/>
        <v>July 20</v>
      </c>
      <c r="H10411" s="27">
        <f t="shared" si="490"/>
        <v>10410</v>
      </c>
      <c r="I10411" s="30" t="str">
        <f>IF(G10411='Check Register'!$E$1,H10411,"")</f>
        <v/>
      </c>
      <c r="J10411" s="16" t="str">
        <f t="shared" si="489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8"/>
        <v>July 20</v>
      </c>
      <c r="H10412" s="27">
        <f t="shared" si="490"/>
        <v>10411</v>
      </c>
      <c r="I10412" s="30" t="str">
        <f>IF(G10412='Check Register'!$E$1,H10412,"")</f>
        <v/>
      </c>
      <c r="J10412" s="16" t="str">
        <f t="shared" si="489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8"/>
        <v>July 20</v>
      </c>
      <c r="H10413" s="27">
        <f t="shared" si="490"/>
        <v>10412</v>
      </c>
      <c r="I10413" s="30" t="str">
        <f>IF(G10413='Check Register'!$E$1,H10413,"")</f>
        <v/>
      </c>
      <c r="J10413" s="16" t="str">
        <f t="shared" si="489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8"/>
        <v>July 20</v>
      </c>
      <c r="H10414" s="27">
        <f t="shared" si="490"/>
        <v>10413</v>
      </c>
      <c r="I10414" s="30" t="str">
        <f>IF(G10414='Check Register'!$E$1,H10414,"")</f>
        <v/>
      </c>
      <c r="J10414" s="16" t="str">
        <f t="shared" si="489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8"/>
        <v>July 20</v>
      </c>
      <c r="H10415" s="27">
        <f t="shared" si="490"/>
        <v>10414</v>
      </c>
      <c r="I10415" s="30" t="str">
        <f>IF(G10415='Check Register'!$E$1,H10415,"")</f>
        <v/>
      </c>
      <c r="J10415" s="16" t="str">
        <f t="shared" si="489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8"/>
        <v>July 20</v>
      </c>
      <c r="H10416" s="27">
        <f t="shared" si="490"/>
        <v>10415</v>
      </c>
      <c r="I10416" s="30" t="str">
        <f>IF(G10416='Check Register'!$E$1,H10416,"")</f>
        <v/>
      </c>
      <c r="J10416" s="16" t="str">
        <f t="shared" si="489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8"/>
        <v>July 20</v>
      </c>
      <c r="H10417" s="27">
        <f t="shared" si="490"/>
        <v>10416</v>
      </c>
      <c r="I10417" s="30" t="str">
        <f>IF(G10417='Check Register'!$E$1,H10417,"")</f>
        <v/>
      </c>
      <c r="J10417" s="16" t="str">
        <f t="shared" si="489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8"/>
        <v>July 20</v>
      </c>
      <c r="H10418" s="27">
        <f t="shared" si="490"/>
        <v>10417</v>
      </c>
      <c r="I10418" s="30" t="str">
        <f>IF(G10418='Check Register'!$E$1,H10418,"")</f>
        <v/>
      </c>
      <c r="J10418" s="16" t="str">
        <f t="shared" si="489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8"/>
        <v>July 20</v>
      </c>
      <c r="H10419" s="27">
        <f t="shared" si="490"/>
        <v>10418</v>
      </c>
      <c r="I10419" s="30" t="str">
        <f>IF(G10419='Check Register'!$E$1,H10419,"")</f>
        <v/>
      </c>
      <c r="J10419" s="16" t="str">
        <f t="shared" si="489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8"/>
        <v>July 20</v>
      </c>
      <c r="H10420" s="27">
        <f t="shared" si="490"/>
        <v>10419</v>
      </c>
      <c r="I10420" s="30" t="str">
        <f>IF(G10420='Check Register'!$E$1,H10420,"")</f>
        <v/>
      </c>
      <c r="J10420" s="16" t="str">
        <f t="shared" si="489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8"/>
        <v>July 20</v>
      </c>
      <c r="H10421" s="27">
        <f t="shared" si="490"/>
        <v>10420</v>
      </c>
      <c r="I10421" s="30" t="str">
        <f>IF(G10421='Check Register'!$E$1,H10421,"")</f>
        <v/>
      </c>
      <c r="J10421" s="16" t="str">
        <f t="shared" si="489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8"/>
        <v>July 20</v>
      </c>
      <c r="H10422" s="27">
        <f t="shared" si="490"/>
        <v>10421</v>
      </c>
      <c r="I10422" s="30" t="str">
        <f>IF(G10422='Check Register'!$E$1,H10422,"")</f>
        <v/>
      </c>
      <c r="J10422" s="16" t="str">
        <f t="shared" si="489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8"/>
        <v>July 20</v>
      </c>
      <c r="H10423" s="27">
        <f t="shared" si="490"/>
        <v>10422</v>
      </c>
      <c r="I10423" s="30" t="str">
        <f>IF(G10423='Check Register'!$E$1,H10423,"")</f>
        <v/>
      </c>
      <c r="J10423" s="16" t="str">
        <f t="shared" si="489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8"/>
        <v>July 20</v>
      </c>
      <c r="H10424" s="27">
        <f t="shared" si="490"/>
        <v>10423</v>
      </c>
      <c r="I10424" s="30" t="str">
        <f>IF(G10424='Check Register'!$E$1,H10424,"")</f>
        <v/>
      </c>
      <c r="J10424" s="16" t="str">
        <f t="shared" si="489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8"/>
        <v>July 20</v>
      </c>
      <c r="H10425" s="27">
        <f t="shared" si="490"/>
        <v>10424</v>
      </c>
      <c r="I10425" s="30" t="str">
        <f>IF(G10425='Check Register'!$E$1,H10425,"")</f>
        <v/>
      </c>
      <c r="J10425" s="16" t="str">
        <f t="shared" si="489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8"/>
        <v>July 20</v>
      </c>
      <c r="H10426" s="27">
        <f t="shared" si="490"/>
        <v>10425</v>
      </c>
      <c r="I10426" s="30" t="str">
        <f>IF(G10426='Check Register'!$E$1,H10426,"")</f>
        <v/>
      </c>
      <c r="J10426" s="16" t="str">
        <f t="shared" si="489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8"/>
        <v>July 20</v>
      </c>
      <c r="H10427" s="27">
        <f t="shared" si="490"/>
        <v>10426</v>
      </c>
      <c r="I10427" s="30" t="str">
        <f>IF(G10427='Check Register'!$E$1,H10427,"")</f>
        <v/>
      </c>
      <c r="J10427" s="16" t="str">
        <f t="shared" si="489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8"/>
        <v>July 20</v>
      </c>
      <c r="H10428" s="27">
        <f t="shared" si="490"/>
        <v>10427</v>
      </c>
      <c r="I10428" s="30" t="str">
        <f>IF(G10428='Check Register'!$E$1,H10428,"")</f>
        <v/>
      </c>
      <c r="J10428" s="16" t="str">
        <f t="shared" si="489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8"/>
        <v>July 20</v>
      </c>
      <c r="H10429" s="27">
        <f t="shared" si="490"/>
        <v>10428</v>
      </c>
      <c r="I10429" s="30" t="str">
        <f>IF(G10429='Check Register'!$E$1,H10429,"")</f>
        <v/>
      </c>
      <c r="J10429" s="16" t="str">
        <f t="shared" si="489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8"/>
        <v>July 20</v>
      </c>
      <c r="H10430" s="27">
        <f t="shared" si="490"/>
        <v>10429</v>
      </c>
      <c r="I10430" s="30" t="str">
        <f>IF(G10430='Check Register'!$E$1,H10430,"")</f>
        <v/>
      </c>
      <c r="J10430" s="16" t="str">
        <f t="shared" si="489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8"/>
        <v>July 20</v>
      </c>
      <c r="H10431" s="27">
        <f t="shared" si="490"/>
        <v>10430</v>
      </c>
      <c r="I10431" s="30" t="str">
        <f>IF(G10431='Check Register'!$E$1,H10431,"")</f>
        <v/>
      </c>
      <c r="J10431" s="16" t="str">
        <f t="shared" si="489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8"/>
        <v>July 20</v>
      </c>
      <c r="H10432" s="27">
        <f t="shared" si="490"/>
        <v>10431</v>
      </c>
      <c r="I10432" s="30" t="str">
        <f>IF(G10432='Check Register'!$E$1,H10432,"")</f>
        <v/>
      </c>
      <c r="J10432" s="16" t="str">
        <f t="shared" si="489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8"/>
        <v>July 20</v>
      </c>
      <c r="H10433" s="27">
        <f t="shared" si="490"/>
        <v>10432</v>
      </c>
      <c r="I10433" s="30" t="str">
        <f>IF(G10433='Check Register'!$E$1,H10433,"")</f>
        <v/>
      </c>
      <c r="J10433" s="16" t="str">
        <f t="shared" si="489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91">VLOOKUP(C10434,W:Y,3,TRUE)</f>
        <v>July 20</v>
      </c>
      <c r="H10434" s="27">
        <f t="shared" si="490"/>
        <v>10433</v>
      </c>
      <c r="I10434" s="30" t="str">
        <f>IF(G10434='Check Register'!$E$1,H10434,"")</f>
        <v/>
      </c>
      <c r="J10434" s="16" t="str">
        <f t="shared" ref="J10434:J10497" si="492">IFERROR(SMALL($I$2:$I$100000,H10434),"")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91"/>
        <v>July 20</v>
      </c>
      <c r="H10435" s="27">
        <f t="shared" si="490"/>
        <v>10434</v>
      </c>
      <c r="I10435" s="30" t="str">
        <f>IF(G10435='Check Register'!$E$1,H10435,"")</f>
        <v/>
      </c>
      <c r="J10435" s="16" t="str">
        <f t="shared" si="492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91"/>
        <v>July 20</v>
      </c>
      <c r="H10436" s="27">
        <f t="shared" si="490"/>
        <v>10435</v>
      </c>
      <c r="I10436" s="30" t="str">
        <f>IF(G10436='Check Register'!$E$1,H10436,"")</f>
        <v/>
      </c>
      <c r="J10436" s="16" t="str">
        <f t="shared" si="492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91"/>
        <v>July 20</v>
      </c>
      <c r="H10437" s="27">
        <f t="shared" si="490"/>
        <v>10436</v>
      </c>
      <c r="I10437" s="30" t="str">
        <f>IF(G10437='Check Register'!$E$1,H10437,"")</f>
        <v/>
      </c>
      <c r="J10437" s="16" t="str">
        <f t="shared" si="492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91"/>
        <v>July 20</v>
      </c>
      <c r="H10438" s="27">
        <f t="shared" si="490"/>
        <v>10437</v>
      </c>
      <c r="I10438" s="30" t="str">
        <f>IF(G10438='Check Register'!$E$1,H10438,"")</f>
        <v/>
      </c>
      <c r="J10438" s="16" t="str">
        <f t="shared" si="492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91"/>
        <v>July 20</v>
      </c>
      <c r="H10439" s="27">
        <f t="shared" si="490"/>
        <v>10438</v>
      </c>
      <c r="I10439" s="30" t="str">
        <f>IF(G10439='Check Register'!$E$1,H10439,"")</f>
        <v/>
      </c>
      <c r="J10439" s="16" t="str">
        <f t="shared" si="492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91"/>
        <v>July 20</v>
      </c>
      <c r="H10440" s="27">
        <f t="shared" ref="H10440:H10503" si="493">1+H10439</f>
        <v>10439</v>
      </c>
      <c r="I10440" s="30" t="str">
        <f>IF(G10440='Check Register'!$E$1,H10440,"")</f>
        <v/>
      </c>
      <c r="J10440" s="16" t="str">
        <f t="shared" si="492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91"/>
        <v>July 20</v>
      </c>
      <c r="H10441" s="27">
        <f t="shared" si="493"/>
        <v>10440</v>
      </c>
      <c r="I10441" s="30" t="str">
        <f>IF(G10441='Check Register'!$E$1,H10441,"")</f>
        <v/>
      </c>
      <c r="J10441" s="16" t="str">
        <f t="shared" si="492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91"/>
        <v>July 20</v>
      </c>
      <c r="H10442" s="27">
        <f t="shared" si="493"/>
        <v>10441</v>
      </c>
      <c r="I10442" s="30" t="str">
        <f>IF(G10442='Check Register'!$E$1,H10442,"")</f>
        <v/>
      </c>
      <c r="J10442" s="16" t="str">
        <f t="shared" si="492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91"/>
        <v>July 20</v>
      </c>
      <c r="H10443" s="27">
        <f t="shared" si="493"/>
        <v>10442</v>
      </c>
      <c r="I10443" s="30" t="str">
        <f>IF(G10443='Check Register'!$E$1,H10443,"")</f>
        <v/>
      </c>
      <c r="J10443" s="16" t="str">
        <f t="shared" si="492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91"/>
        <v>July 20</v>
      </c>
      <c r="H10444" s="27">
        <f t="shared" si="493"/>
        <v>10443</v>
      </c>
      <c r="I10444" s="30" t="str">
        <f>IF(G10444='Check Register'!$E$1,H10444,"")</f>
        <v/>
      </c>
      <c r="J10444" s="16" t="str">
        <f t="shared" si="492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91"/>
        <v>July 20</v>
      </c>
      <c r="H10445" s="27">
        <f t="shared" si="493"/>
        <v>10444</v>
      </c>
      <c r="I10445" s="30" t="str">
        <f>IF(G10445='Check Register'!$E$1,H10445,"")</f>
        <v/>
      </c>
      <c r="J10445" s="16" t="str">
        <f t="shared" si="492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91"/>
        <v>July 20</v>
      </c>
      <c r="H10446" s="27">
        <f t="shared" si="493"/>
        <v>10445</v>
      </c>
      <c r="I10446" s="30" t="str">
        <f>IF(G10446='Check Register'!$E$1,H10446,"")</f>
        <v/>
      </c>
      <c r="J10446" s="16" t="str">
        <f t="shared" si="492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91"/>
        <v>July 20</v>
      </c>
      <c r="H10447" s="27">
        <f t="shared" si="493"/>
        <v>10446</v>
      </c>
      <c r="I10447" s="30" t="str">
        <f>IF(G10447='Check Register'!$E$1,H10447,"")</f>
        <v/>
      </c>
      <c r="J10447" s="16" t="str">
        <f t="shared" si="492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91"/>
        <v>July 20</v>
      </c>
      <c r="H10448" s="27">
        <f t="shared" si="493"/>
        <v>10447</v>
      </c>
      <c r="I10448" s="30" t="str">
        <f>IF(G10448='Check Register'!$E$1,H10448,"")</f>
        <v/>
      </c>
      <c r="J10448" s="16" t="str">
        <f t="shared" si="492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91"/>
        <v>July 20</v>
      </c>
      <c r="H10449" s="27">
        <f t="shared" si="493"/>
        <v>10448</v>
      </c>
      <c r="I10449" s="30" t="str">
        <f>IF(G10449='Check Register'!$E$1,H10449,"")</f>
        <v/>
      </c>
      <c r="J10449" s="16" t="str">
        <f t="shared" si="492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91"/>
        <v>July 20</v>
      </c>
      <c r="H10450" s="27">
        <f t="shared" si="493"/>
        <v>10449</v>
      </c>
      <c r="I10450" s="30" t="str">
        <f>IF(G10450='Check Register'!$E$1,H10450,"")</f>
        <v/>
      </c>
      <c r="J10450" s="16" t="str">
        <f t="shared" si="492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91"/>
        <v>July 20</v>
      </c>
      <c r="H10451" s="27">
        <f t="shared" si="493"/>
        <v>10450</v>
      </c>
      <c r="I10451" s="30" t="str">
        <f>IF(G10451='Check Register'!$E$1,H10451,"")</f>
        <v/>
      </c>
      <c r="J10451" s="16" t="str">
        <f t="shared" si="492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91"/>
        <v>July 20</v>
      </c>
      <c r="H10452" s="27">
        <f t="shared" si="493"/>
        <v>10451</v>
      </c>
      <c r="I10452" s="30" t="str">
        <f>IF(G10452='Check Register'!$E$1,H10452,"")</f>
        <v/>
      </c>
      <c r="J10452" s="16" t="str">
        <f t="shared" si="492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91"/>
        <v>July 20</v>
      </c>
      <c r="H10453" s="27">
        <f t="shared" si="493"/>
        <v>10452</v>
      </c>
      <c r="I10453" s="30" t="str">
        <f>IF(G10453='Check Register'!$E$1,H10453,"")</f>
        <v/>
      </c>
      <c r="J10453" s="16" t="str">
        <f t="shared" si="492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91"/>
        <v>July 20</v>
      </c>
      <c r="H10454" s="27">
        <f t="shared" si="493"/>
        <v>10453</v>
      </c>
      <c r="I10454" s="30" t="str">
        <f>IF(G10454='Check Register'!$E$1,H10454,"")</f>
        <v/>
      </c>
      <c r="J10454" s="16" t="str">
        <f t="shared" si="492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91"/>
        <v>July 20</v>
      </c>
      <c r="H10455" s="27">
        <f t="shared" si="493"/>
        <v>10454</v>
      </c>
      <c r="I10455" s="30" t="str">
        <f>IF(G10455='Check Register'!$E$1,H10455,"")</f>
        <v/>
      </c>
      <c r="J10455" s="16" t="str">
        <f t="shared" si="492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91"/>
        <v>July 20</v>
      </c>
      <c r="H10456" s="27">
        <f t="shared" si="493"/>
        <v>10455</v>
      </c>
      <c r="I10456" s="30" t="str">
        <f>IF(G10456='Check Register'!$E$1,H10456,"")</f>
        <v/>
      </c>
      <c r="J10456" s="16" t="str">
        <f t="shared" si="492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91"/>
        <v>July 20</v>
      </c>
      <c r="H10457" s="27">
        <f t="shared" si="493"/>
        <v>10456</v>
      </c>
      <c r="I10457" s="30" t="str">
        <f>IF(G10457='Check Register'!$E$1,H10457,"")</f>
        <v/>
      </c>
      <c r="J10457" s="16" t="str">
        <f t="shared" si="492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91"/>
        <v>July 20</v>
      </c>
      <c r="H10458" s="27">
        <f t="shared" si="493"/>
        <v>10457</v>
      </c>
      <c r="I10458" s="30" t="str">
        <f>IF(G10458='Check Register'!$E$1,H10458,"")</f>
        <v/>
      </c>
      <c r="J10458" s="16" t="str">
        <f t="shared" si="492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91"/>
        <v>July 20</v>
      </c>
      <c r="H10459" s="27">
        <f t="shared" si="493"/>
        <v>10458</v>
      </c>
      <c r="I10459" s="30" t="str">
        <f>IF(G10459='Check Register'!$E$1,H10459,"")</f>
        <v/>
      </c>
      <c r="J10459" s="16" t="str">
        <f t="shared" si="492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91"/>
        <v>July 20</v>
      </c>
      <c r="H10460" s="27">
        <f t="shared" si="493"/>
        <v>10459</v>
      </c>
      <c r="I10460" s="30" t="str">
        <f>IF(G10460='Check Register'!$E$1,H10460,"")</f>
        <v/>
      </c>
      <c r="J10460" s="16" t="str">
        <f t="shared" si="492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91"/>
        <v>July 20</v>
      </c>
      <c r="H10461" s="27">
        <f t="shared" si="493"/>
        <v>10460</v>
      </c>
      <c r="I10461" s="30" t="str">
        <f>IF(G10461='Check Register'!$E$1,H10461,"")</f>
        <v/>
      </c>
      <c r="J10461" s="16" t="str">
        <f t="shared" si="492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91"/>
        <v>July 20</v>
      </c>
      <c r="H10462" s="27">
        <f t="shared" si="493"/>
        <v>10461</v>
      </c>
      <c r="I10462" s="30" t="str">
        <f>IF(G10462='Check Register'!$E$1,H10462,"")</f>
        <v/>
      </c>
      <c r="J10462" s="16" t="str">
        <f t="shared" si="492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91"/>
        <v>July 20</v>
      </c>
      <c r="H10463" s="27">
        <f t="shared" si="493"/>
        <v>10462</v>
      </c>
      <c r="I10463" s="30" t="str">
        <f>IF(G10463='Check Register'!$E$1,H10463,"")</f>
        <v/>
      </c>
      <c r="J10463" s="16" t="str">
        <f t="shared" si="492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91"/>
        <v>July 20</v>
      </c>
      <c r="H10464" s="27">
        <f t="shared" si="493"/>
        <v>10463</v>
      </c>
      <c r="I10464" s="30" t="str">
        <f>IF(G10464='Check Register'!$E$1,H10464,"")</f>
        <v/>
      </c>
      <c r="J10464" s="16" t="str">
        <f t="shared" si="492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91"/>
        <v>July 20</v>
      </c>
      <c r="H10465" s="27">
        <f t="shared" si="493"/>
        <v>10464</v>
      </c>
      <c r="I10465" s="30" t="str">
        <f>IF(G10465='Check Register'!$E$1,H10465,"")</f>
        <v/>
      </c>
      <c r="J10465" s="16" t="str">
        <f t="shared" si="492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91"/>
        <v>July 20</v>
      </c>
      <c r="H10466" s="27">
        <f t="shared" si="493"/>
        <v>10465</v>
      </c>
      <c r="I10466" s="30" t="str">
        <f>IF(G10466='Check Register'!$E$1,H10466,"")</f>
        <v/>
      </c>
      <c r="J10466" s="16" t="str">
        <f t="shared" si="492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91"/>
        <v>July 20</v>
      </c>
      <c r="H10467" s="27">
        <f t="shared" si="493"/>
        <v>10466</v>
      </c>
      <c r="I10467" s="30" t="str">
        <f>IF(G10467='Check Register'!$E$1,H10467,"")</f>
        <v/>
      </c>
      <c r="J10467" s="16" t="str">
        <f t="shared" si="492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91"/>
        <v>July 20</v>
      </c>
      <c r="H10468" s="27">
        <f t="shared" si="493"/>
        <v>10467</v>
      </c>
      <c r="I10468" s="30" t="str">
        <f>IF(G10468='Check Register'!$E$1,H10468,"")</f>
        <v/>
      </c>
      <c r="J10468" s="16" t="str">
        <f t="shared" si="492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91"/>
        <v>July 20</v>
      </c>
      <c r="H10469" s="27">
        <f t="shared" si="493"/>
        <v>10468</v>
      </c>
      <c r="I10469" s="30" t="str">
        <f>IF(G10469='Check Register'!$E$1,H10469,"")</f>
        <v/>
      </c>
      <c r="J10469" s="16" t="str">
        <f t="shared" si="492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91"/>
        <v>July 20</v>
      </c>
      <c r="H10470" s="27">
        <f t="shared" si="493"/>
        <v>10469</v>
      </c>
      <c r="I10470" s="30" t="str">
        <f>IF(G10470='Check Register'!$E$1,H10470,"")</f>
        <v/>
      </c>
      <c r="J10470" s="16" t="str">
        <f t="shared" si="492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91"/>
        <v>July 20</v>
      </c>
      <c r="H10471" s="27">
        <f t="shared" si="493"/>
        <v>10470</v>
      </c>
      <c r="I10471" s="30" t="str">
        <f>IF(G10471='Check Register'!$E$1,H10471,"")</f>
        <v/>
      </c>
      <c r="J10471" s="16" t="str">
        <f t="shared" si="492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91"/>
        <v>July 20</v>
      </c>
      <c r="H10472" s="27">
        <f t="shared" si="493"/>
        <v>10471</v>
      </c>
      <c r="I10472" s="30" t="str">
        <f>IF(G10472='Check Register'!$E$1,H10472,"")</f>
        <v/>
      </c>
      <c r="J10472" s="16" t="str">
        <f t="shared" si="492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91"/>
        <v>July 20</v>
      </c>
      <c r="H10473" s="27">
        <f t="shared" si="493"/>
        <v>10472</v>
      </c>
      <c r="I10473" s="30" t="str">
        <f>IF(G10473='Check Register'!$E$1,H10473,"")</f>
        <v/>
      </c>
      <c r="J10473" s="16" t="str">
        <f t="shared" si="492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91"/>
        <v>July 20</v>
      </c>
      <c r="H10474" s="27">
        <f t="shared" si="493"/>
        <v>10473</v>
      </c>
      <c r="I10474" s="30" t="str">
        <f>IF(G10474='Check Register'!$E$1,H10474,"")</f>
        <v/>
      </c>
      <c r="J10474" s="16" t="str">
        <f t="shared" si="492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91"/>
        <v>July 20</v>
      </c>
      <c r="H10475" s="27">
        <f t="shared" si="493"/>
        <v>10474</v>
      </c>
      <c r="I10475" s="30" t="str">
        <f>IF(G10475='Check Register'!$E$1,H10475,"")</f>
        <v/>
      </c>
      <c r="J10475" s="16" t="str">
        <f t="shared" si="492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91"/>
        <v>July 20</v>
      </c>
      <c r="H10476" s="27">
        <f t="shared" si="493"/>
        <v>10475</v>
      </c>
      <c r="I10476" s="30" t="str">
        <f>IF(G10476='Check Register'!$E$1,H10476,"")</f>
        <v/>
      </c>
      <c r="J10476" s="16" t="str">
        <f t="shared" si="492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91"/>
        <v>July 20</v>
      </c>
      <c r="H10477" s="27">
        <f t="shared" si="493"/>
        <v>10476</v>
      </c>
      <c r="I10477" s="30" t="str">
        <f>IF(G10477='Check Register'!$E$1,H10477,"")</f>
        <v/>
      </c>
      <c r="J10477" s="16" t="str">
        <f t="shared" si="492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91"/>
        <v>July 20</v>
      </c>
      <c r="H10478" s="27">
        <f t="shared" si="493"/>
        <v>10477</v>
      </c>
      <c r="I10478" s="30" t="str">
        <f>IF(G10478='Check Register'!$E$1,H10478,"")</f>
        <v/>
      </c>
      <c r="J10478" s="16" t="str">
        <f t="shared" si="492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91"/>
        <v>July 20</v>
      </c>
      <c r="H10479" s="27">
        <f t="shared" si="493"/>
        <v>10478</v>
      </c>
      <c r="I10479" s="30" t="str">
        <f>IF(G10479='Check Register'!$E$1,H10479,"")</f>
        <v/>
      </c>
      <c r="J10479" s="16" t="str">
        <f t="shared" si="492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91"/>
        <v>July 20</v>
      </c>
      <c r="H10480" s="27">
        <f t="shared" si="493"/>
        <v>10479</v>
      </c>
      <c r="I10480" s="30" t="str">
        <f>IF(G10480='Check Register'!$E$1,H10480,"")</f>
        <v/>
      </c>
      <c r="J10480" s="16" t="str">
        <f t="shared" si="492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91"/>
        <v>July 20</v>
      </c>
      <c r="H10481" s="27">
        <f t="shared" si="493"/>
        <v>10480</v>
      </c>
      <c r="I10481" s="30" t="str">
        <f>IF(G10481='Check Register'!$E$1,H10481,"")</f>
        <v/>
      </c>
      <c r="J10481" s="16" t="str">
        <f t="shared" si="492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91"/>
        <v>July 20</v>
      </c>
      <c r="H10482" s="27">
        <f t="shared" si="493"/>
        <v>10481</v>
      </c>
      <c r="I10482" s="30" t="str">
        <f>IF(G10482='Check Register'!$E$1,H10482,"")</f>
        <v/>
      </c>
      <c r="J10482" s="16" t="str">
        <f t="shared" si="492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91"/>
        <v>July 20</v>
      </c>
      <c r="H10483" s="27">
        <f t="shared" si="493"/>
        <v>10482</v>
      </c>
      <c r="I10483" s="30" t="str">
        <f>IF(G10483='Check Register'!$E$1,H10483,"")</f>
        <v/>
      </c>
      <c r="J10483" s="16" t="str">
        <f t="shared" si="492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91"/>
        <v>July 20</v>
      </c>
      <c r="H10484" s="27">
        <f t="shared" si="493"/>
        <v>10483</v>
      </c>
      <c r="I10484" s="30" t="str">
        <f>IF(G10484='Check Register'!$E$1,H10484,"")</f>
        <v/>
      </c>
      <c r="J10484" s="16" t="str">
        <f t="shared" si="492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91"/>
        <v>July 20</v>
      </c>
      <c r="H10485" s="27">
        <f t="shared" si="493"/>
        <v>10484</v>
      </c>
      <c r="I10485" s="30" t="str">
        <f>IF(G10485='Check Register'!$E$1,H10485,"")</f>
        <v/>
      </c>
      <c r="J10485" s="16" t="str">
        <f t="shared" si="492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91"/>
        <v>July 20</v>
      </c>
      <c r="H10486" s="27">
        <f t="shared" si="493"/>
        <v>10485</v>
      </c>
      <c r="I10486" s="30" t="str">
        <f>IF(G10486='Check Register'!$E$1,H10486,"")</f>
        <v/>
      </c>
      <c r="J10486" s="16" t="str">
        <f t="shared" si="492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91"/>
        <v>July 20</v>
      </c>
      <c r="H10487" s="27">
        <f t="shared" si="493"/>
        <v>10486</v>
      </c>
      <c r="I10487" s="30" t="str">
        <f>IF(G10487='Check Register'!$E$1,H10487,"")</f>
        <v/>
      </c>
      <c r="J10487" s="16" t="str">
        <f t="shared" si="492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91"/>
        <v>July 20</v>
      </c>
      <c r="H10488" s="27">
        <f t="shared" si="493"/>
        <v>10487</v>
      </c>
      <c r="I10488" s="30" t="str">
        <f>IF(G10488='Check Register'!$E$1,H10488,"")</f>
        <v/>
      </c>
      <c r="J10488" s="16" t="str">
        <f t="shared" si="492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91"/>
        <v>August 20</v>
      </c>
      <c r="H10489" s="27">
        <f t="shared" si="493"/>
        <v>10488</v>
      </c>
      <c r="I10489" s="30" t="str">
        <f>IF(G10489='Check Register'!$E$1,H10489,"")</f>
        <v/>
      </c>
      <c r="J10489" s="16" t="str">
        <f t="shared" si="492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91"/>
        <v>August 20</v>
      </c>
      <c r="H10490" s="27">
        <f t="shared" si="493"/>
        <v>10489</v>
      </c>
      <c r="I10490" s="30" t="str">
        <f>IF(G10490='Check Register'!$E$1,H10490,"")</f>
        <v/>
      </c>
      <c r="J10490" s="16" t="str">
        <f t="shared" si="492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91"/>
        <v>August 20</v>
      </c>
      <c r="H10491" s="27">
        <f t="shared" si="493"/>
        <v>10490</v>
      </c>
      <c r="I10491" s="30" t="str">
        <f>IF(G10491='Check Register'!$E$1,H10491,"")</f>
        <v/>
      </c>
      <c r="J10491" s="16" t="str">
        <f t="shared" si="492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91"/>
        <v>August 20</v>
      </c>
      <c r="H10492" s="27">
        <f t="shared" si="493"/>
        <v>10491</v>
      </c>
      <c r="I10492" s="30" t="str">
        <f>IF(G10492='Check Register'!$E$1,H10492,"")</f>
        <v/>
      </c>
      <c r="J10492" s="16" t="str">
        <f t="shared" si="492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91"/>
        <v>August 20</v>
      </c>
      <c r="H10493" s="27">
        <f t="shared" si="493"/>
        <v>10492</v>
      </c>
      <c r="I10493" s="30" t="str">
        <f>IF(G10493='Check Register'!$E$1,H10493,"")</f>
        <v/>
      </c>
      <c r="J10493" s="16" t="str">
        <f t="shared" si="492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91"/>
        <v>August 20</v>
      </c>
      <c r="H10494" s="27">
        <f t="shared" si="493"/>
        <v>10493</v>
      </c>
      <c r="I10494" s="30" t="str">
        <f>IF(G10494='Check Register'!$E$1,H10494,"")</f>
        <v/>
      </c>
      <c r="J10494" s="16" t="str">
        <f t="shared" si="492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91"/>
        <v>August 20</v>
      </c>
      <c r="H10495" s="27">
        <f t="shared" si="493"/>
        <v>10494</v>
      </c>
      <c r="I10495" s="30" t="str">
        <f>IF(G10495='Check Register'!$E$1,H10495,"")</f>
        <v/>
      </c>
      <c r="J10495" s="16" t="str">
        <f t="shared" si="492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91"/>
        <v>August 20</v>
      </c>
      <c r="H10496" s="27">
        <f t="shared" si="493"/>
        <v>10495</v>
      </c>
      <c r="I10496" s="30" t="str">
        <f>IF(G10496='Check Register'!$E$1,H10496,"")</f>
        <v/>
      </c>
      <c r="J10496" s="16" t="str">
        <f t="shared" si="492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91"/>
        <v>August 20</v>
      </c>
      <c r="H10497" s="27">
        <f t="shared" si="493"/>
        <v>10496</v>
      </c>
      <c r="I10497" s="30" t="str">
        <f>IF(G10497='Check Register'!$E$1,H10497,"")</f>
        <v/>
      </c>
      <c r="J10497" s="16" t="str">
        <f t="shared" si="492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4">VLOOKUP(C10498,W:Y,3,TRUE)</f>
        <v>August 20</v>
      </c>
      <c r="H10498" s="27">
        <f t="shared" si="493"/>
        <v>10497</v>
      </c>
      <c r="I10498" s="30" t="str">
        <f>IF(G10498='Check Register'!$E$1,H10498,"")</f>
        <v/>
      </c>
      <c r="J10498" s="16" t="str">
        <f t="shared" ref="J10498:J10561" si="495">IFERROR(SMALL($I$2:$I$100000,H10498),"")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4"/>
        <v>August 20</v>
      </c>
      <c r="H10499" s="27">
        <f t="shared" si="493"/>
        <v>10498</v>
      </c>
      <c r="I10499" s="30" t="str">
        <f>IF(G10499='Check Register'!$E$1,H10499,"")</f>
        <v/>
      </c>
      <c r="J10499" s="16" t="str">
        <f t="shared" si="495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4"/>
        <v>August 20</v>
      </c>
      <c r="H10500" s="27">
        <f t="shared" si="493"/>
        <v>10499</v>
      </c>
      <c r="I10500" s="30" t="str">
        <f>IF(G10500='Check Register'!$E$1,H10500,"")</f>
        <v/>
      </c>
      <c r="J10500" s="16" t="str">
        <f t="shared" si="495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4"/>
        <v>August 20</v>
      </c>
      <c r="H10501" s="27">
        <f t="shared" si="493"/>
        <v>10500</v>
      </c>
      <c r="I10501" s="30" t="str">
        <f>IF(G10501='Check Register'!$E$1,H10501,"")</f>
        <v/>
      </c>
      <c r="J10501" s="16" t="str">
        <f t="shared" si="495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4"/>
        <v>August 20</v>
      </c>
      <c r="H10502" s="27">
        <f t="shared" si="493"/>
        <v>10501</v>
      </c>
      <c r="I10502" s="30" t="str">
        <f>IF(G10502='Check Register'!$E$1,H10502,"")</f>
        <v/>
      </c>
      <c r="J10502" s="16" t="str">
        <f t="shared" si="495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4"/>
        <v>August 20</v>
      </c>
      <c r="H10503" s="27">
        <f t="shared" si="493"/>
        <v>10502</v>
      </c>
      <c r="I10503" s="30" t="str">
        <f>IF(G10503='Check Register'!$E$1,H10503,"")</f>
        <v/>
      </c>
      <c r="J10503" s="16" t="str">
        <f t="shared" si="495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4"/>
        <v>August 20</v>
      </c>
      <c r="H10504" s="27">
        <f t="shared" ref="H10504:H10567" si="496">1+H10503</f>
        <v>10503</v>
      </c>
      <c r="I10504" s="30" t="str">
        <f>IF(G10504='Check Register'!$E$1,H10504,"")</f>
        <v/>
      </c>
      <c r="J10504" s="16" t="str">
        <f t="shared" si="495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4"/>
        <v>August 20</v>
      </c>
      <c r="H10505" s="27">
        <f t="shared" si="496"/>
        <v>10504</v>
      </c>
      <c r="I10505" s="30" t="str">
        <f>IF(G10505='Check Register'!$E$1,H10505,"")</f>
        <v/>
      </c>
      <c r="J10505" s="16" t="str">
        <f t="shared" si="495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4"/>
        <v>August 20</v>
      </c>
      <c r="H10506" s="27">
        <f t="shared" si="496"/>
        <v>10505</v>
      </c>
      <c r="I10506" s="30" t="str">
        <f>IF(G10506='Check Register'!$E$1,H10506,"")</f>
        <v/>
      </c>
      <c r="J10506" s="16" t="str">
        <f t="shared" si="495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4"/>
        <v>August 20</v>
      </c>
      <c r="H10507" s="27">
        <f t="shared" si="496"/>
        <v>10506</v>
      </c>
      <c r="I10507" s="30" t="str">
        <f>IF(G10507='Check Register'!$E$1,H10507,"")</f>
        <v/>
      </c>
      <c r="J10507" s="16" t="str">
        <f t="shared" si="495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4"/>
        <v>August 20</v>
      </c>
      <c r="H10508" s="27">
        <f t="shared" si="496"/>
        <v>10507</v>
      </c>
      <c r="I10508" s="30" t="str">
        <f>IF(G10508='Check Register'!$E$1,H10508,"")</f>
        <v/>
      </c>
      <c r="J10508" s="16" t="str">
        <f t="shared" si="495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4"/>
        <v>August 20</v>
      </c>
      <c r="H10509" s="27">
        <f t="shared" si="496"/>
        <v>10508</v>
      </c>
      <c r="I10509" s="30" t="str">
        <f>IF(G10509='Check Register'!$E$1,H10509,"")</f>
        <v/>
      </c>
      <c r="J10509" s="16" t="str">
        <f t="shared" si="495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4"/>
        <v>August 20</v>
      </c>
      <c r="H10510" s="27">
        <f t="shared" si="496"/>
        <v>10509</v>
      </c>
      <c r="I10510" s="30" t="str">
        <f>IF(G10510='Check Register'!$E$1,H10510,"")</f>
        <v/>
      </c>
      <c r="J10510" s="16" t="str">
        <f t="shared" si="495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4"/>
        <v>August 20</v>
      </c>
      <c r="H10511" s="27">
        <f t="shared" si="496"/>
        <v>10510</v>
      </c>
      <c r="I10511" s="30" t="str">
        <f>IF(G10511='Check Register'!$E$1,H10511,"")</f>
        <v/>
      </c>
      <c r="J10511" s="16" t="str">
        <f t="shared" si="495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4"/>
        <v>August 20</v>
      </c>
      <c r="H10512" s="27">
        <f t="shared" si="496"/>
        <v>10511</v>
      </c>
      <c r="I10512" s="30" t="str">
        <f>IF(G10512='Check Register'!$E$1,H10512,"")</f>
        <v/>
      </c>
      <c r="J10512" s="16" t="str">
        <f t="shared" si="495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4"/>
        <v>August 20</v>
      </c>
      <c r="H10513" s="27">
        <f t="shared" si="496"/>
        <v>10512</v>
      </c>
      <c r="I10513" s="30" t="str">
        <f>IF(G10513='Check Register'!$E$1,H10513,"")</f>
        <v/>
      </c>
      <c r="J10513" s="16" t="str">
        <f t="shared" si="495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4"/>
        <v>August 20</v>
      </c>
      <c r="H10514" s="27">
        <f t="shared" si="496"/>
        <v>10513</v>
      </c>
      <c r="I10514" s="30" t="str">
        <f>IF(G10514='Check Register'!$E$1,H10514,"")</f>
        <v/>
      </c>
      <c r="J10514" s="16" t="str">
        <f t="shared" si="495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4"/>
        <v>August 20</v>
      </c>
      <c r="H10515" s="27">
        <f t="shared" si="496"/>
        <v>10514</v>
      </c>
      <c r="I10515" s="30" t="str">
        <f>IF(G10515='Check Register'!$E$1,H10515,"")</f>
        <v/>
      </c>
      <c r="J10515" s="16" t="str">
        <f t="shared" si="495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4"/>
        <v>August 20</v>
      </c>
      <c r="H10516" s="27">
        <f t="shared" si="496"/>
        <v>10515</v>
      </c>
      <c r="I10516" s="30" t="str">
        <f>IF(G10516='Check Register'!$E$1,H10516,"")</f>
        <v/>
      </c>
      <c r="J10516" s="16" t="str">
        <f t="shared" si="495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4"/>
        <v>August 20</v>
      </c>
      <c r="H10517" s="27">
        <f t="shared" si="496"/>
        <v>10516</v>
      </c>
      <c r="I10517" s="30" t="str">
        <f>IF(G10517='Check Register'!$E$1,H10517,"")</f>
        <v/>
      </c>
      <c r="J10517" s="16" t="str">
        <f t="shared" si="495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4"/>
        <v>August 20</v>
      </c>
      <c r="H10518" s="27">
        <f t="shared" si="496"/>
        <v>10517</v>
      </c>
      <c r="I10518" s="30" t="str">
        <f>IF(G10518='Check Register'!$E$1,H10518,"")</f>
        <v/>
      </c>
      <c r="J10518" s="16" t="str">
        <f t="shared" si="495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4"/>
        <v>August 20</v>
      </c>
      <c r="H10519" s="27">
        <f t="shared" si="496"/>
        <v>10518</v>
      </c>
      <c r="I10519" s="30" t="str">
        <f>IF(G10519='Check Register'!$E$1,H10519,"")</f>
        <v/>
      </c>
      <c r="J10519" s="16" t="str">
        <f t="shared" si="495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4"/>
        <v>August 20</v>
      </c>
      <c r="H10520" s="27">
        <f t="shared" si="496"/>
        <v>10519</v>
      </c>
      <c r="I10520" s="30" t="str">
        <f>IF(G10520='Check Register'!$E$1,H10520,"")</f>
        <v/>
      </c>
      <c r="J10520" s="16" t="str">
        <f t="shared" si="495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4"/>
        <v>August 20</v>
      </c>
      <c r="H10521" s="27">
        <f t="shared" si="496"/>
        <v>10520</v>
      </c>
      <c r="I10521" s="30" t="str">
        <f>IF(G10521='Check Register'!$E$1,H10521,"")</f>
        <v/>
      </c>
      <c r="J10521" s="16" t="str">
        <f t="shared" si="495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4"/>
        <v>August 20</v>
      </c>
      <c r="H10522" s="27">
        <f t="shared" si="496"/>
        <v>10521</v>
      </c>
      <c r="I10522" s="30" t="str">
        <f>IF(G10522='Check Register'!$E$1,H10522,"")</f>
        <v/>
      </c>
      <c r="J10522" s="16" t="str">
        <f t="shared" si="495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4"/>
        <v>August 20</v>
      </c>
      <c r="H10523" s="27">
        <f t="shared" si="496"/>
        <v>10522</v>
      </c>
      <c r="I10523" s="30" t="str">
        <f>IF(G10523='Check Register'!$E$1,H10523,"")</f>
        <v/>
      </c>
      <c r="J10523" s="16" t="str">
        <f t="shared" si="495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4"/>
        <v>August 20</v>
      </c>
      <c r="H10524" s="27">
        <f t="shared" si="496"/>
        <v>10523</v>
      </c>
      <c r="I10524" s="30" t="str">
        <f>IF(G10524='Check Register'!$E$1,H10524,"")</f>
        <v/>
      </c>
      <c r="J10524" s="16" t="str">
        <f t="shared" si="495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4"/>
        <v>August 20</v>
      </c>
      <c r="H10525" s="27">
        <f t="shared" si="496"/>
        <v>10524</v>
      </c>
      <c r="I10525" s="30" t="str">
        <f>IF(G10525='Check Register'!$E$1,H10525,"")</f>
        <v/>
      </c>
      <c r="J10525" s="16" t="str">
        <f t="shared" si="495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4"/>
        <v>August 20</v>
      </c>
      <c r="H10526" s="27">
        <f t="shared" si="496"/>
        <v>10525</v>
      </c>
      <c r="I10526" s="30" t="str">
        <f>IF(G10526='Check Register'!$E$1,H10526,"")</f>
        <v/>
      </c>
      <c r="J10526" s="16" t="str">
        <f t="shared" si="495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4"/>
        <v>August 20</v>
      </c>
      <c r="H10527" s="27">
        <f t="shared" si="496"/>
        <v>10526</v>
      </c>
      <c r="I10527" s="30" t="str">
        <f>IF(G10527='Check Register'!$E$1,H10527,"")</f>
        <v/>
      </c>
      <c r="J10527" s="16" t="str">
        <f t="shared" si="495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4"/>
        <v>August 20</v>
      </c>
      <c r="H10528" s="27">
        <f t="shared" si="496"/>
        <v>10527</v>
      </c>
      <c r="I10528" s="30" t="str">
        <f>IF(G10528='Check Register'!$E$1,H10528,"")</f>
        <v/>
      </c>
      <c r="J10528" s="16" t="str">
        <f t="shared" si="495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4"/>
        <v>August 20</v>
      </c>
      <c r="H10529" s="27">
        <f t="shared" si="496"/>
        <v>10528</v>
      </c>
      <c r="I10529" s="30" t="str">
        <f>IF(G10529='Check Register'!$E$1,H10529,"")</f>
        <v/>
      </c>
      <c r="J10529" s="16" t="str">
        <f t="shared" si="495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4"/>
        <v>August 20</v>
      </c>
      <c r="H10530" s="27">
        <f t="shared" si="496"/>
        <v>10529</v>
      </c>
      <c r="I10530" s="30" t="str">
        <f>IF(G10530='Check Register'!$E$1,H10530,"")</f>
        <v/>
      </c>
      <c r="J10530" s="16" t="str">
        <f t="shared" si="495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4"/>
        <v>August 20</v>
      </c>
      <c r="H10531" s="27">
        <f t="shared" si="496"/>
        <v>10530</v>
      </c>
      <c r="I10531" s="30" t="str">
        <f>IF(G10531='Check Register'!$E$1,H10531,"")</f>
        <v/>
      </c>
      <c r="J10531" s="16" t="str">
        <f t="shared" si="495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4"/>
        <v>August 20</v>
      </c>
      <c r="H10532" s="27">
        <f t="shared" si="496"/>
        <v>10531</v>
      </c>
      <c r="I10532" s="30" t="str">
        <f>IF(G10532='Check Register'!$E$1,H10532,"")</f>
        <v/>
      </c>
      <c r="J10532" s="16" t="str">
        <f t="shared" si="495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4"/>
        <v>August 20</v>
      </c>
      <c r="H10533" s="27">
        <f t="shared" si="496"/>
        <v>10532</v>
      </c>
      <c r="I10533" s="30" t="str">
        <f>IF(G10533='Check Register'!$E$1,H10533,"")</f>
        <v/>
      </c>
      <c r="J10533" s="16" t="str">
        <f t="shared" si="495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4"/>
        <v>August 20</v>
      </c>
      <c r="H10534" s="27">
        <f t="shared" si="496"/>
        <v>10533</v>
      </c>
      <c r="I10534" s="30" t="str">
        <f>IF(G10534='Check Register'!$E$1,H10534,"")</f>
        <v/>
      </c>
      <c r="J10534" s="16" t="str">
        <f t="shared" si="495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4"/>
        <v>August 20</v>
      </c>
      <c r="H10535" s="27">
        <f t="shared" si="496"/>
        <v>10534</v>
      </c>
      <c r="I10535" s="30" t="str">
        <f>IF(G10535='Check Register'!$E$1,H10535,"")</f>
        <v/>
      </c>
      <c r="J10535" s="16" t="str">
        <f t="shared" si="495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4"/>
        <v>August 20</v>
      </c>
      <c r="H10536" s="27">
        <f t="shared" si="496"/>
        <v>10535</v>
      </c>
      <c r="I10536" s="30" t="str">
        <f>IF(G10536='Check Register'!$E$1,H10536,"")</f>
        <v/>
      </c>
      <c r="J10536" s="16" t="str">
        <f t="shared" si="495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4"/>
        <v>August 20</v>
      </c>
      <c r="H10537" s="27">
        <f t="shared" si="496"/>
        <v>10536</v>
      </c>
      <c r="I10537" s="30" t="str">
        <f>IF(G10537='Check Register'!$E$1,H10537,"")</f>
        <v/>
      </c>
      <c r="J10537" s="16" t="str">
        <f t="shared" si="495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4"/>
        <v>August 20</v>
      </c>
      <c r="H10538" s="27">
        <f t="shared" si="496"/>
        <v>10537</v>
      </c>
      <c r="I10538" s="30" t="str">
        <f>IF(G10538='Check Register'!$E$1,H10538,"")</f>
        <v/>
      </c>
      <c r="J10538" s="16" t="str">
        <f t="shared" si="495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4"/>
        <v>August 20</v>
      </c>
      <c r="H10539" s="27">
        <f t="shared" si="496"/>
        <v>10538</v>
      </c>
      <c r="I10539" s="30" t="str">
        <f>IF(G10539='Check Register'!$E$1,H10539,"")</f>
        <v/>
      </c>
      <c r="J10539" s="16" t="str">
        <f t="shared" si="495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4"/>
        <v>August 20</v>
      </c>
      <c r="H10540" s="27">
        <f t="shared" si="496"/>
        <v>10539</v>
      </c>
      <c r="I10540" s="30" t="str">
        <f>IF(G10540='Check Register'!$E$1,H10540,"")</f>
        <v/>
      </c>
      <c r="J10540" s="16" t="str">
        <f t="shared" si="495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4"/>
        <v>August 20</v>
      </c>
      <c r="H10541" s="27">
        <f t="shared" si="496"/>
        <v>10540</v>
      </c>
      <c r="I10541" s="30" t="str">
        <f>IF(G10541='Check Register'!$E$1,H10541,"")</f>
        <v/>
      </c>
      <c r="J10541" s="16" t="str">
        <f t="shared" si="495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4"/>
        <v>August 20</v>
      </c>
      <c r="H10542" s="27">
        <f t="shared" si="496"/>
        <v>10541</v>
      </c>
      <c r="I10542" s="30" t="str">
        <f>IF(G10542='Check Register'!$E$1,H10542,"")</f>
        <v/>
      </c>
      <c r="J10542" s="16" t="str">
        <f t="shared" si="495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4"/>
        <v>August 20</v>
      </c>
      <c r="H10543" s="27">
        <f t="shared" si="496"/>
        <v>10542</v>
      </c>
      <c r="I10543" s="30" t="str">
        <f>IF(G10543='Check Register'!$E$1,H10543,"")</f>
        <v/>
      </c>
      <c r="J10543" s="16" t="str">
        <f t="shared" si="495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4"/>
        <v>August 20</v>
      </c>
      <c r="H10544" s="27">
        <f t="shared" si="496"/>
        <v>10543</v>
      </c>
      <c r="I10544" s="30" t="str">
        <f>IF(G10544='Check Register'!$E$1,H10544,"")</f>
        <v/>
      </c>
      <c r="J10544" s="16" t="str">
        <f t="shared" si="495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4"/>
        <v>August 20</v>
      </c>
      <c r="H10545" s="27">
        <f t="shared" si="496"/>
        <v>10544</v>
      </c>
      <c r="I10545" s="30" t="str">
        <f>IF(G10545='Check Register'!$E$1,H10545,"")</f>
        <v/>
      </c>
      <c r="J10545" s="16" t="str">
        <f t="shared" si="495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4"/>
        <v>August 20</v>
      </c>
      <c r="H10546" s="27">
        <f t="shared" si="496"/>
        <v>10545</v>
      </c>
      <c r="I10546" s="30" t="str">
        <f>IF(G10546='Check Register'!$E$1,H10546,"")</f>
        <v/>
      </c>
      <c r="J10546" s="16" t="str">
        <f t="shared" si="495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4"/>
        <v>August 20</v>
      </c>
      <c r="H10547" s="27">
        <f t="shared" si="496"/>
        <v>10546</v>
      </c>
      <c r="I10547" s="30" t="str">
        <f>IF(G10547='Check Register'!$E$1,H10547,"")</f>
        <v/>
      </c>
      <c r="J10547" s="16" t="str">
        <f t="shared" si="495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4"/>
        <v>August 20</v>
      </c>
      <c r="H10548" s="27">
        <f t="shared" si="496"/>
        <v>10547</v>
      </c>
      <c r="I10548" s="30" t="str">
        <f>IF(G10548='Check Register'!$E$1,H10548,"")</f>
        <v/>
      </c>
      <c r="J10548" s="16" t="str">
        <f t="shared" si="495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4"/>
        <v>August 20</v>
      </c>
      <c r="H10549" s="27">
        <f t="shared" si="496"/>
        <v>10548</v>
      </c>
      <c r="I10549" s="30" t="str">
        <f>IF(G10549='Check Register'!$E$1,H10549,"")</f>
        <v/>
      </c>
      <c r="J10549" s="16" t="str">
        <f t="shared" si="495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4"/>
        <v>August 20</v>
      </c>
      <c r="H10550" s="27">
        <f t="shared" si="496"/>
        <v>10549</v>
      </c>
      <c r="I10550" s="30" t="str">
        <f>IF(G10550='Check Register'!$E$1,H10550,"")</f>
        <v/>
      </c>
      <c r="J10550" s="16" t="str">
        <f t="shared" si="495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4"/>
        <v>August 20</v>
      </c>
      <c r="H10551" s="27">
        <f t="shared" si="496"/>
        <v>10550</v>
      </c>
      <c r="I10551" s="30" t="str">
        <f>IF(G10551='Check Register'!$E$1,H10551,"")</f>
        <v/>
      </c>
      <c r="J10551" s="16" t="str">
        <f t="shared" si="495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4"/>
        <v>August 20</v>
      </c>
      <c r="H10552" s="27">
        <f t="shared" si="496"/>
        <v>10551</v>
      </c>
      <c r="I10552" s="30" t="str">
        <f>IF(G10552='Check Register'!$E$1,H10552,"")</f>
        <v/>
      </c>
      <c r="J10552" s="16" t="str">
        <f t="shared" si="495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4"/>
        <v>August 20</v>
      </c>
      <c r="H10553" s="27">
        <f t="shared" si="496"/>
        <v>10552</v>
      </c>
      <c r="I10553" s="30" t="str">
        <f>IF(G10553='Check Register'!$E$1,H10553,"")</f>
        <v/>
      </c>
      <c r="J10553" s="16" t="str">
        <f t="shared" si="495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4"/>
        <v>August 20</v>
      </c>
      <c r="H10554" s="27">
        <f t="shared" si="496"/>
        <v>10553</v>
      </c>
      <c r="I10554" s="30" t="str">
        <f>IF(G10554='Check Register'!$E$1,H10554,"")</f>
        <v/>
      </c>
      <c r="J10554" s="16" t="str">
        <f t="shared" si="495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4"/>
        <v>August 20</v>
      </c>
      <c r="H10555" s="27">
        <f t="shared" si="496"/>
        <v>10554</v>
      </c>
      <c r="I10555" s="30" t="str">
        <f>IF(G10555='Check Register'!$E$1,H10555,"")</f>
        <v/>
      </c>
      <c r="J10555" s="16" t="str">
        <f t="shared" si="495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4"/>
        <v>August 20</v>
      </c>
      <c r="H10556" s="27">
        <f t="shared" si="496"/>
        <v>10555</v>
      </c>
      <c r="I10556" s="30" t="str">
        <f>IF(G10556='Check Register'!$E$1,H10556,"")</f>
        <v/>
      </c>
      <c r="J10556" s="16" t="str">
        <f t="shared" si="495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4"/>
        <v>August 20</v>
      </c>
      <c r="H10557" s="27">
        <f t="shared" si="496"/>
        <v>10556</v>
      </c>
      <c r="I10557" s="30" t="str">
        <f>IF(G10557='Check Register'!$E$1,H10557,"")</f>
        <v/>
      </c>
      <c r="J10557" s="16" t="str">
        <f t="shared" si="495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4"/>
        <v>August 20</v>
      </c>
      <c r="H10558" s="27">
        <f t="shared" si="496"/>
        <v>10557</v>
      </c>
      <c r="I10558" s="30" t="str">
        <f>IF(G10558='Check Register'!$E$1,H10558,"")</f>
        <v/>
      </c>
      <c r="J10558" s="16" t="str">
        <f t="shared" si="495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4"/>
        <v>August 20</v>
      </c>
      <c r="H10559" s="27">
        <f t="shared" si="496"/>
        <v>10558</v>
      </c>
      <c r="I10559" s="30" t="str">
        <f>IF(G10559='Check Register'!$E$1,H10559,"")</f>
        <v/>
      </c>
      <c r="J10559" s="16" t="str">
        <f t="shared" si="495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4"/>
        <v>August 20</v>
      </c>
      <c r="H10560" s="27">
        <f t="shared" si="496"/>
        <v>10559</v>
      </c>
      <c r="I10560" s="30" t="str">
        <f>IF(G10560='Check Register'!$E$1,H10560,"")</f>
        <v/>
      </c>
      <c r="J10560" s="16" t="str">
        <f t="shared" si="495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4"/>
        <v>August 20</v>
      </c>
      <c r="H10561" s="27">
        <f t="shared" si="496"/>
        <v>10560</v>
      </c>
      <c r="I10561" s="30" t="str">
        <f>IF(G10561='Check Register'!$E$1,H10561,"")</f>
        <v/>
      </c>
      <c r="J10561" s="16" t="str">
        <f t="shared" si="495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7">VLOOKUP(C10562,W:Y,3,TRUE)</f>
        <v>August 20</v>
      </c>
      <c r="H10562" s="27">
        <f t="shared" si="496"/>
        <v>10561</v>
      </c>
      <c r="I10562" s="30" t="str">
        <f>IF(G10562='Check Register'!$E$1,H10562,"")</f>
        <v/>
      </c>
      <c r="J10562" s="16" t="str">
        <f t="shared" ref="J10562:J10625" si="498">IFERROR(SMALL($I$2:$I$100000,H10562),"")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7"/>
        <v>August 20</v>
      </c>
      <c r="H10563" s="27">
        <f t="shared" si="496"/>
        <v>10562</v>
      </c>
      <c r="I10563" s="30" t="str">
        <f>IF(G10563='Check Register'!$E$1,H10563,"")</f>
        <v/>
      </c>
      <c r="J10563" s="16" t="str">
        <f t="shared" si="498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7"/>
        <v>August 20</v>
      </c>
      <c r="H10564" s="27">
        <f t="shared" si="496"/>
        <v>10563</v>
      </c>
      <c r="I10564" s="30" t="str">
        <f>IF(G10564='Check Register'!$E$1,H10564,"")</f>
        <v/>
      </c>
      <c r="J10564" s="16" t="str">
        <f t="shared" si="498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7"/>
        <v>August 20</v>
      </c>
      <c r="H10565" s="27">
        <f t="shared" si="496"/>
        <v>10564</v>
      </c>
      <c r="I10565" s="30" t="str">
        <f>IF(G10565='Check Register'!$E$1,H10565,"")</f>
        <v/>
      </c>
      <c r="J10565" s="16" t="str">
        <f t="shared" si="498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7"/>
        <v>August 20</v>
      </c>
      <c r="H10566" s="27">
        <f t="shared" si="496"/>
        <v>10565</v>
      </c>
      <c r="I10566" s="30" t="str">
        <f>IF(G10566='Check Register'!$E$1,H10566,"")</f>
        <v/>
      </c>
      <c r="J10566" s="16" t="str">
        <f t="shared" si="498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7"/>
        <v>August 20</v>
      </c>
      <c r="H10567" s="27">
        <f t="shared" si="496"/>
        <v>10566</v>
      </c>
      <c r="I10567" s="30" t="str">
        <f>IF(G10567='Check Register'!$E$1,H10567,"")</f>
        <v/>
      </c>
      <c r="J10567" s="16" t="str">
        <f t="shared" si="498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7"/>
        <v>August 20</v>
      </c>
      <c r="H10568" s="27">
        <f t="shared" ref="H10568:H10631" si="499">1+H10567</f>
        <v>10567</v>
      </c>
      <c r="I10568" s="30" t="str">
        <f>IF(G10568='Check Register'!$E$1,H10568,"")</f>
        <v/>
      </c>
      <c r="J10568" s="16" t="str">
        <f t="shared" si="498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7"/>
        <v>August 20</v>
      </c>
      <c r="H10569" s="27">
        <f t="shared" si="499"/>
        <v>10568</v>
      </c>
      <c r="I10569" s="30" t="str">
        <f>IF(G10569='Check Register'!$E$1,H10569,"")</f>
        <v/>
      </c>
      <c r="J10569" s="16" t="str">
        <f t="shared" si="498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7"/>
        <v>August 20</v>
      </c>
      <c r="H10570" s="27">
        <f t="shared" si="499"/>
        <v>10569</v>
      </c>
      <c r="I10570" s="30" t="str">
        <f>IF(G10570='Check Register'!$E$1,H10570,"")</f>
        <v/>
      </c>
      <c r="J10570" s="16" t="str">
        <f t="shared" si="498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7"/>
        <v>August 20</v>
      </c>
      <c r="H10571" s="27">
        <f t="shared" si="499"/>
        <v>10570</v>
      </c>
      <c r="I10571" s="30" t="str">
        <f>IF(G10571='Check Register'!$E$1,H10571,"")</f>
        <v/>
      </c>
      <c r="J10571" s="16" t="str">
        <f t="shared" si="498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7"/>
        <v>August 20</v>
      </c>
      <c r="H10572" s="27">
        <f t="shared" si="499"/>
        <v>10571</v>
      </c>
      <c r="I10572" s="30" t="str">
        <f>IF(G10572='Check Register'!$E$1,H10572,"")</f>
        <v/>
      </c>
      <c r="J10572" s="16" t="str">
        <f t="shared" si="498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7"/>
        <v>August 20</v>
      </c>
      <c r="H10573" s="27">
        <f t="shared" si="499"/>
        <v>10572</v>
      </c>
      <c r="I10573" s="30" t="str">
        <f>IF(G10573='Check Register'!$E$1,H10573,"")</f>
        <v/>
      </c>
      <c r="J10573" s="16" t="str">
        <f t="shared" si="498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7"/>
        <v>August 20</v>
      </c>
      <c r="H10574" s="27">
        <f t="shared" si="499"/>
        <v>10573</v>
      </c>
      <c r="I10574" s="30" t="str">
        <f>IF(G10574='Check Register'!$E$1,H10574,"")</f>
        <v/>
      </c>
      <c r="J10574" s="16" t="str">
        <f t="shared" si="498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7"/>
        <v>August 20</v>
      </c>
      <c r="H10575" s="27">
        <f t="shared" si="499"/>
        <v>10574</v>
      </c>
      <c r="I10575" s="30" t="str">
        <f>IF(G10575='Check Register'!$E$1,H10575,"")</f>
        <v/>
      </c>
      <c r="J10575" s="16" t="str">
        <f t="shared" si="498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7"/>
        <v>August 20</v>
      </c>
      <c r="H10576" s="27">
        <f t="shared" si="499"/>
        <v>10575</v>
      </c>
      <c r="I10576" s="30" t="str">
        <f>IF(G10576='Check Register'!$E$1,H10576,"")</f>
        <v/>
      </c>
      <c r="J10576" s="16" t="str">
        <f t="shared" si="498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7"/>
        <v>August 20</v>
      </c>
      <c r="H10577" s="27">
        <f t="shared" si="499"/>
        <v>10576</v>
      </c>
      <c r="I10577" s="30" t="str">
        <f>IF(G10577='Check Register'!$E$1,H10577,"")</f>
        <v/>
      </c>
      <c r="J10577" s="16" t="str">
        <f t="shared" si="498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7"/>
        <v>August 20</v>
      </c>
      <c r="H10578" s="27">
        <f t="shared" si="499"/>
        <v>10577</v>
      </c>
      <c r="I10578" s="30" t="str">
        <f>IF(G10578='Check Register'!$E$1,H10578,"")</f>
        <v/>
      </c>
      <c r="J10578" s="16" t="str">
        <f t="shared" si="498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7"/>
        <v>August 20</v>
      </c>
      <c r="H10579" s="27">
        <f t="shared" si="499"/>
        <v>10578</v>
      </c>
      <c r="I10579" s="30" t="str">
        <f>IF(G10579='Check Register'!$E$1,H10579,"")</f>
        <v/>
      </c>
      <c r="J10579" s="16" t="str">
        <f t="shared" si="498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7"/>
        <v>August 20</v>
      </c>
      <c r="H10580" s="27">
        <f t="shared" si="499"/>
        <v>10579</v>
      </c>
      <c r="I10580" s="30" t="str">
        <f>IF(G10580='Check Register'!$E$1,H10580,"")</f>
        <v/>
      </c>
      <c r="J10580" s="16" t="str">
        <f t="shared" si="498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7"/>
        <v>August 20</v>
      </c>
      <c r="H10581" s="27">
        <f t="shared" si="499"/>
        <v>10580</v>
      </c>
      <c r="I10581" s="30" t="str">
        <f>IF(G10581='Check Register'!$E$1,H10581,"")</f>
        <v/>
      </c>
      <c r="J10581" s="16" t="str">
        <f t="shared" si="498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7"/>
        <v>August 20</v>
      </c>
      <c r="H10582" s="27">
        <f t="shared" si="499"/>
        <v>10581</v>
      </c>
      <c r="I10582" s="30" t="str">
        <f>IF(G10582='Check Register'!$E$1,H10582,"")</f>
        <v/>
      </c>
      <c r="J10582" s="16" t="str">
        <f t="shared" si="498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7"/>
        <v>August 20</v>
      </c>
      <c r="H10583" s="27">
        <f t="shared" si="499"/>
        <v>10582</v>
      </c>
      <c r="I10583" s="30" t="str">
        <f>IF(G10583='Check Register'!$E$1,H10583,"")</f>
        <v/>
      </c>
      <c r="J10583" s="16" t="str">
        <f t="shared" si="498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7"/>
        <v>August 20</v>
      </c>
      <c r="H10584" s="27">
        <f t="shared" si="499"/>
        <v>10583</v>
      </c>
      <c r="I10584" s="30" t="str">
        <f>IF(G10584='Check Register'!$E$1,H10584,"")</f>
        <v/>
      </c>
      <c r="J10584" s="16" t="str">
        <f t="shared" si="498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7"/>
        <v>August 20</v>
      </c>
      <c r="H10585" s="27">
        <f t="shared" si="499"/>
        <v>10584</v>
      </c>
      <c r="I10585" s="30" t="str">
        <f>IF(G10585='Check Register'!$E$1,H10585,"")</f>
        <v/>
      </c>
      <c r="J10585" s="16" t="str">
        <f t="shared" si="498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7"/>
        <v>August 20</v>
      </c>
      <c r="H10586" s="27">
        <f t="shared" si="499"/>
        <v>10585</v>
      </c>
      <c r="I10586" s="30" t="str">
        <f>IF(G10586='Check Register'!$E$1,H10586,"")</f>
        <v/>
      </c>
      <c r="J10586" s="16" t="str">
        <f t="shared" si="498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7"/>
        <v>August 20</v>
      </c>
      <c r="H10587" s="27">
        <f t="shared" si="499"/>
        <v>10586</v>
      </c>
      <c r="I10587" s="30" t="str">
        <f>IF(G10587='Check Register'!$E$1,H10587,"")</f>
        <v/>
      </c>
      <c r="J10587" s="16" t="str">
        <f t="shared" si="498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7"/>
        <v>August 20</v>
      </c>
      <c r="H10588" s="27">
        <f t="shared" si="499"/>
        <v>10587</v>
      </c>
      <c r="I10588" s="30" t="str">
        <f>IF(G10588='Check Register'!$E$1,H10588,"")</f>
        <v/>
      </c>
      <c r="J10588" s="16" t="str">
        <f t="shared" si="498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7"/>
        <v>August 20</v>
      </c>
      <c r="H10589" s="27">
        <f t="shared" si="499"/>
        <v>10588</v>
      </c>
      <c r="I10589" s="30" t="str">
        <f>IF(G10589='Check Register'!$E$1,H10589,"")</f>
        <v/>
      </c>
      <c r="J10589" s="16" t="str">
        <f t="shared" si="498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7"/>
        <v>August 20</v>
      </c>
      <c r="H10590" s="27">
        <f t="shared" si="499"/>
        <v>10589</v>
      </c>
      <c r="I10590" s="30" t="str">
        <f>IF(G10590='Check Register'!$E$1,H10590,"")</f>
        <v/>
      </c>
      <c r="J10590" s="16" t="str">
        <f t="shared" si="498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7"/>
        <v>August 20</v>
      </c>
      <c r="H10591" s="27">
        <f t="shared" si="499"/>
        <v>10590</v>
      </c>
      <c r="I10591" s="30" t="str">
        <f>IF(G10591='Check Register'!$E$1,H10591,"")</f>
        <v/>
      </c>
      <c r="J10591" s="16" t="str">
        <f t="shared" si="498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7"/>
        <v>August 20</v>
      </c>
      <c r="H10592" s="27">
        <f t="shared" si="499"/>
        <v>10591</v>
      </c>
      <c r="I10592" s="30" t="str">
        <f>IF(G10592='Check Register'!$E$1,H10592,"")</f>
        <v/>
      </c>
      <c r="J10592" s="16" t="str">
        <f t="shared" si="498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7"/>
        <v>August 20</v>
      </c>
      <c r="H10593" s="27">
        <f t="shared" si="499"/>
        <v>10592</v>
      </c>
      <c r="I10593" s="30" t="str">
        <f>IF(G10593='Check Register'!$E$1,H10593,"")</f>
        <v/>
      </c>
      <c r="J10593" s="16" t="str">
        <f t="shared" si="498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7"/>
        <v>August 20</v>
      </c>
      <c r="H10594" s="27">
        <f t="shared" si="499"/>
        <v>10593</v>
      </c>
      <c r="I10594" s="30" t="str">
        <f>IF(G10594='Check Register'!$E$1,H10594,"")</f>
        <v/>
      </c>
      <c r="J10594" s="16" t="str">
        <f t="shared" si="498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7"/>
        <v>August 20</v>
      </c>
      <c r="H10595" s="27">
        <f t="shared" si="499"/>
        <v>10594</v>
      </c>
      <c r="I10595" s="30" t="str">
        <f>IF(G10595='Check Register'!$E$1,H10595,"")</f>
        <v/>
      </c>
      <c r="J10595" s="16" t="str">
        <f t="shared" si="498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7"/>
        <v>August 20</v>
      </c>
      <c r="H10596" s="27">
        <f t="shared" si="499"/>
        <v>10595</v>
      </c>
      <c r="I10596" s="30" t="str">
        <f>IF(G10596='Check Register'!$E$1,H10596,"")</f>
        <v/>
      </c>
      <c r="J10596" s="16" t="str">
        <f t="shared" si="498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7"/>
        <v>August 20</v>
      </c>
      <c r="H10597" s="27">
        <f t="shared" si="499"/>
        <v>10596</v>
      </c>
      <c r="I10597" s="30" t="str">
        <f>IF(G10597='Check Register'!$E$1,H10597,"")</f>
        <v/>
      </c>
      <c r="J10597" s="16" t="str">
        <f t="shared" si="498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7"/>
        <v>August 20</v>
      </c>
      <c r="H10598" s="27">
        <f t="shared" si="499"/>
        <v>10597</v>
      </c>
      <c r="I10598" s="30" t="str">
        <f>IF(G10598='Check Register'!$E$1,H10598,"")</f>
        <v/>
      </c>
      <c r="J10598" s="16" t="str">
        <f t="shared" si="498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7"/>
        <v>August 20</v>
      </c>
      <c r="H10599" s="27">
        <f t="shared" si="499"/>
        <v>10598</v>
      </c>
      <c r="I10599" s="30" t="str">
        <f>IF(G10599='Check Register'!$E$1,H10599,"")</f>
        <v/>
      </c>
      <c r="J10599" s="16" t="str">
        <f t="shared" si="498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7"/>
        <v>August 20</v>
      </c>
      <c r="H10600" s="27">
        <f t="shared" si="499"/>
        <v>10599</v>
      </c>
      <c r="I10600" s="30" t="str">
        <f>IF(G10600='Check Register'!$E$1,H10600,"")</f>
        <v/>
      </c>
      <c r="J10600" s="16" t="str">
        <f t="shared" si="498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7"/>
        <v>August 20</v>
      </c>
      <c r="H10601" s="27">
        <f t="shared" si="499"/>
        <v>10600</v>
      </c>
      <c r="I10601" s="30" t="str">
        <f>IF(G10601='Check Register'!$E$1,H10601,"")</f>
        <v/>
      </c>
      <c r="J10601" s="16" t="str">
        <f t="shared" si="498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7"/>
        <v>August 20</v>
      </c>
      <c r="H10602" s="27">
        <f t="shared" si="499"/>
        <v>10601</v>
      </c>
      <c r="I10602" s="30" t="str">
        <f>IF(G10602='Check Register'!$E$1,H10602,"")</f>
        <v/>
      </c>
      <c r="J10602" s="16" t="str">
        <f t="shared" si="498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7"/>
        <v>August 20</v>
      </c>
      <c r="H10603" s="27">
        <f t="shared" si="499"/>
        <v>10602</v>
      </c>
      <c r="I10603" s="30" t="str">
        <f>IF(G10603='Check Register'!$E$1,H10603,"")</f>
        <v/>
      </c>
      <c r="J10603" s="16" t="str">
        <f t="shared" si="498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7"/>
        <v>August 20</v>
      </c>
      <c r="H10604" s="27">
        <f t="shared" si="499"/>
        <v>10603</v>
      </c>
      <c r="I10604" s="30" t="str">
        <f>IF(G10604='Check Register'!$E$1,H10604,"")</f>
        <v/>
      </c>
      <c r="J10604" s="16" t="str">
        <f t="shared" si="498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7"/>
        <v>August 20</v>
      </c>
      <c r="H10605" s="27">
        <f t="shared" si="499"/>
        <v>10604</v>
      </c>
      <c r="I10605" s="30" t="str">
        <f>IF(G10605='Check Register'!$E$1,H10605,"")</f>
        <v/>
      </c>
      <c r="J10605" s="16" t="str">
        <f t="shared" si="498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7"/>
        <v>August 20</v>
      </c>
      <c r="H10606" s="27">
        <f t="shared" si="499"/>
        <v>10605</v>
      </c>
      <c r="I10606" s="30" t="str">
        <f>IF(G10606='Check Register'!$E$1,H10606,"")</f>
        <v/>
      </c>
      <c r="J10606" s="16" t="str">
        <f t="shared" si="498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7"/>
        <v>August 20</v>
      </c>
      <c r="H10607" s="27">
        <f t="shared" si="499"/>
        <v>10606</v>
      </c>
      <c r="I10607" s="30" t="str">
        <f>IF(G10607='Check Register'!$E$1,H10607,"")</f>
        <v/>
      </c>
      <c r="J10607" s="16" t="str">
        <f t="shared" si="498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7"/>
        <v>August 20</v>
      </c>
      <c r="H10608" s="27">
        <f t="shared" si="499"/>
        <v>10607</v>
      </c>
      <c r="I10608" s="30" t="str">
        <f>IF(G10608='Check Register'!$E$1,H10608,"")</f>
        <v/>
      </c>
      <c r="J10608" s="16" t="str">
        <f t="shared" si="498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7"/>
        <v>August 20</v>
      </c>
      <c r="H10609" s="27">
        <f t="shared" si="499"/>
        <v>10608</v>
      </c>
      <c r="I10609" s="30" t="str">
        <f>IF(G10609='Check Register'!$E$1,H10609,"")</f>
        <v/>
      </c>
      <c r="J10609" s="16" t="str">
        <f t="shared" si="498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7"/>
        <v>August 20</v>
      </c>
      <c r="H10610" s="27">
        <f t="shared" si="499"/>
        <v>10609</v>
      </c>
      <c r="I10610" s="30" t="str">
        <f>IF(G10610='Check Register'!$E$1,H10610,"")</f>
        <v/>
      </c>
      <c r="J10610" s="16" t="str">
        <f t="shared" si="498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7"/>
        <v>August 20</v>
      </c>
      <c r="H10611" s="27">
        <f t="shared" si="499"/>
        <v>10610</v>
      </c>
      <c r="I10611" s="30" t="str">
        <f>IF(G10611='Check Register'!$E$1,H10611,"")</f>
        <v/>
      </c>
      <c r="J10611" s="16" t="str">
        <f t="shared" si="498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7"/>
        <v>August 20</v>
      </c>
      <c r="H10612" s="27">
        <f t="shared" si="499"/>
        <v>10611</v>
      </c>
      <c r="I10612" s="30" t="str">
        <f>IF(G10612='Check Register'!$E$1,H10612,"")</f>
        <v/>
      </c>
      <c r="J10612" s="16" t="str">
        <f t="shared" si="498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7"/>
        <v>August 20</v>
      </c>
      <c r="H10613" s="27">
        <f t="shared" si="499"/>
        <v>10612</v>
      </c>
      <c r="I10613" s="30" t="str">
        <f>IF(G10613='Check Register'!$E$1,H10613,"")</f>
        <v/>
      </c>
      <c r="J10613" s="16" t="str">
        <f t="shared" si="498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7"/>
        <v>August 20</v>
      </c>
      <c r="H10614" s="27">
        <f t="shared" si="499"/>
        <v>10613</v>
      </c>
      <c r="I10614" s="30" t="str">
        <f>IF(G10614='Check Register'!$E$1,H10614,"")</f>
        <v/>
      </c>
      <c r="J10614" s="16" t="str">
        <f t="shared" si="498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7"/>
        <v>August 20</v>
      </c>
      <c r="H10615" s="27">
        <f t="shared" si="499"/>
        <v>10614</v>
      </c>
      <c r="I10615" s="30" t="str">
        <f>IF(G10615='Check Register'!$E$1,H10615,"")</f>
        <v/>
      </c>
      <c r="J10615" s="16" t="str">
        <f t="shared" si="498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7"/>
        <v>August 20</v>
      </c>
      <c r="H10616" s="27">
        <f t="shared" si="499"/>
        <v>10615</v>
      </c>
      <c r="I10616" s="30" t="str">
        <f>IF(G10616='Check Register'!$E$1,H10616,"")</f>
        <v/>
      </c>
      <c r="J10616" s="16" t="str">
        <f t="shared" si="498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7"/>
        <v>August 20</v>
      </c>
      <c r="H10617" s="27">
        <f t="shared" si="499"/>
        <v>10616</v>
      </c>
      <c r="I10617" s="30" t="str">
        <f>IF(G10617='Check Register'!$E$1,H10617,"")</f>
        <v/>
      </c>
      <c r="J10617" s="16" t="str">
        <f t="shared" si="498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7"/>
        <v>August 20</v>
      </c>
      <c r="H10618" s="27">
        <f t="shared" si="499"/>
        <v>10617</v>
      </c>
      <c r="I10618" s="30" t="str">
        <f>IF(G10618='Check Register'!$E$1,H10618,"")</f>
        <v/>
      </c>
      <c r="J10618" s="16" t="str">
        <f t="shared" si="498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7"/>
        <v>August 20</v>
      </c>
      <c r="H10619" s="27">
        <f t="shared" si="499"/>
        <v>10618</v>
      </c>
      <c r="I10619" s="30" t="str">
        <f>IF(G10619='Check Register'!$E$1,H10619,"")</f>
        <v/>
      </c>
      <c r="J10619" s="16" t="str">
        <f t="shared" si="498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7"/>
        <v>August 20</v>
      </c>
      <c r="H10620" s="27">
        <f t="shared" si="499"/>
        <v>10619</v>
      </c>
      <c r="I10620" s="30" t="str">
        <f>IF(G10620='Check Register'!$E$1,H10620,"")</f>
        <v/>
      </c>
      <c r="J10620" s="16" t="str">
        <f t="shared" si="498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7"/>
        <v>August 20</v>
      </c>
      <c r="H10621" s="27">
        <f t="shared" si="499"/>
        <v>10620</v>
      </c>
      <c r="I10621" s="30" t="str">
        <f>IF(G10621='Check Register'!$E$1,H10621,"")</f>
        <v/>
      </c>
      <c r="J10621" s="16" t="str">
        <f t="shared" si="498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7"/>
        <v>August 20</v>
      </c>
      <c r="H10622" s="27">
        <f t="shared" si="499"/>
        <v>10621</v>
      </c>
      <c r="I10622" s="30" t="str">
        <f>IF(G10622='Check Register'!$E$1,H10622,"")</f>
        <v/>
      </c>
      <c r="J10622" s="16" t="str">
        <f t="shared" si="498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7"/>
        <v>August 20</v>
      </c>
      <c r="H10623" s="27">
        <f t="shared" si="499"/>
        <v>10622</v>
      </c>
      <c r="I10623" s="30" t="str">
        <f>IF(G10623='Check Register'!$E$1,H10623,"")</f>
        <v/>
      </c>
      <c r="J10623" s="16" t="str">
        <f t="shared" si="498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7"/>
        <v>August 20</v>
      </c>
      <c r="H10624" s="27">
        <f t="shared" si="499"/>
        <v>10623</v>
      </c>
      <c r="I10624" s="30" t="str">
        <f>IF(G10624='Check Register'!$E$1,H10624,"")</f>
        <v/>
      </c>
      <c r="J10624" s="16" t="str">
        <f t="shared" si="498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7"/>
        <v>August 20</v>
      </c>
      <c r="H10625" s="27">
        <f t="shared" si="499"/>
        <v>10624</v>
      </c>
      <c r="I10625" s="30" t="str">
        <f>IF(G10625='Check Register'!$E$1,H10625,"")</f>
        <v/>
      </c>
      <c r="J10625" s="16" t="str">
        <f t="shared" si="498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500">VLOOKUP(C10626,W:Y,3,TRUE)</f>
        <v>August 20</v>
      </c>
      <c r="H10626" s="27">
        <f t="shared" si="499"/>
        <v>10625</v>
      </c>
      <c r="I10626" s="30" t="str">
        <f>IF(G10626='Check Register'!$E$1,H10626,"")</f>
        <v/>
      </c>
      <c r="J10626" s="16" t="str">
        <f t="shared" ref="J10626:J10689" si="501">IFERROR(SMALL($I$2:$I$100000,H10626),"")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500"/>
        <v>August 20</v>
      </c>
      <c r="H10627" s="27">
        <f t="shared" si="499"/>
        <v>10626</v>
      </c>
      <c r="I10627" s="30" t="str">
        <f>IF(G10627='Check Register'!$E$1,H10627,"")</f>
        <v/>
      </c>
      <c r="J10627" s="16" t="str">
        <f t="shared" si="501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500"/>
        <v>August 20</v>
      </c>
      <c r="H10628" s="27">
        <f t="shared" si="499"/>
        <v>10627</v>
      </c>
      <c r="I10628" s="30" t="str">
        <f>IF(G10628='Check Register'!$E$1,H10628,"")</f>
        <v/>
      </c>
      <c r="J10628" s="16" t="str">
        <f t="shared" si="501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500"/>
        <v>August 20</v>
      </c>
      <c r="H10629" s="27">
        <f t="shared" si="499"/>
        <v>10628</v>
      </c>
      <c r="I10629" s="30" t="str">
        <f>IF(G10629='Check Register'!$E$1,H10629,"")</f>
        <v/>
      </c>
      <c r="J10629" s="16" t="str">
        <f t="shared" si="501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500"/>
        <v>August 20</v>
      </c>
      <c r="H10630" s="27">
        <f t="shared" si="499"/>
        <v>10629</v>
      </c>
      <c r="I10630" s="30" t="str">
        <f>IF(G10630='Check Register'!$E$1,H10630,"")</f>
        <v/>
      </c>
      <c r="J10630" s="16" t="str">
        <f t="shared" si="501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500"/>
        <v>August 20</v>
      </c>
      <c r="H10631" s="27">
        <f t="shared" si="499"/>
        <v>10630</v>
      </c>
      <c r="I10631" s="30" t="str">
        <f>IF(G10631='Check Register'!$E$1,H10631,"")</f>
        <v/>
      </c>
      <c r="J10631" s="16" t="str">
        <f t="shared" si="501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500"/>
        <v>August 20</v>
      </c>
      <c r="H10632" s="27">
        <f t="shared" ref="H10632:H10695" si="502">1+H10631</f>
        <v>10631</v>
      </c>
      <c r="I10632" s="30" t="str">
        <f>IF(G10632='Check Register'!$E$1,H10632,"")</f>
        <v/>
      </c>
      <c r="J10632" s="16" t="str">
        <f t="shared" si="501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500"/>
        <v>August 20</v>
      </c>
      <c r="H10633" s="27">
        <f t="shared" si="502"/>
        <v>10632</v>
      </c>
      <c r="I10633" s="30" t="str">
        <f>IF(G10633='Check Register'!$E$1,H10633,"")</f>
        <v/>
      </c>
      <c r="J10633" s="16" t="str">
        <f t="shared" si="501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500"/>
        <v>August 20</v>
      </c>
      <c r="H10634" s="27">
        <f t="shared" si="502"/>
        <v>10633</v>
      </c>
      <c r="I10634" s="30" t="str">
        <f>IF(G10634='Check Register'!$E$1,H10634,"")</f>
        <v/>
      </c>
      <c r="J10634" s="16" t="str">
        <f t="shared" si="501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500"/>
        <v>August 20</v>
      </c>
      <c r="H10635" s="27">
        <f t="shared" si="502"/>
        <v>10634</v>
      </c>
      <c r="I10635" s="30" t="str">
        <f>IF(G10635='Check Register'!$E$1,H10635,"")</f>
        <v/>
      </c>
      <c r="J10635" s="16" t="str">
        <f t="shared" si="501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500"/>
        <v>August 20</v>
      </c>
      <c r="H10636" s="27">
        <f t="shared" si="502"/>
        <v>10635</v>
      </c>
      <c r="I10636" s="30" t="str">
        <f>IF(G10636='Check Register'!$E$1,H10636,"")</f>
        <v/>
      </c>
      <c r="J10636" s="16" t="str">
        <f t="shared" si="501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500"/>
        <v>August 20</v>
      </c>
      <c r="H10637" s="27">
        <f t="shared" si="502"/>
        <v>10636</v>
      </c>
      <c r="I10637" s="30" t="str">
        <f>IF(G10637='Check Register'!$E$1,H10637,"")</f>
        <v/>
      </c>
      <c r="J10637" s="16" t="str">
        <f t="shared" si="501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500"/>
        <v>August 20</v>
      </c>
      <c r="H10638" s="27">
        <f t="shared" si="502"/>
        <v>10637</v>
      </c>
      <c r="I10638" s="30" t="str">
        <f>IF(G10638='Check Register'!$E$1,H10638,"")</f>
        <v/>
      </c>
      <c r="J10638" s="16" t="str">
        <f t="shared" si="501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500"/>
        <v>August 20</v>
      </c>
      <c r="H10639" s="27">
        <f t="shared" si="502"/>
        <v>10638</v>
      </c>
      <c r="I10639" s="30" t="str">
        <f>IF(G10639='Check Register'!$E$1,H10639,"")</f>
        <v/>
      </c>
      <c r="J10639" s="16" t="str">
        <f t="shared" si="501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500"/>
        <v>August 20</v>
      </c>
      <c r="H10640" s="27">
        <f t="shared" si="502"/>
        <v>10639</v>
      </c>
      <c r="I10640" s="30" t="str">
        <f>IF(G10640='Check Register'!$E$1,H10640,"")</f>
        <v/>
      </c>
      <c r="J10640" s="16" t="str">
        <f t="shared" si="501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500"/>
        <v>August 20</v>
      </c>
      <c r="H10641" s="27">
        <f t="shared" si="502"/>
        <v>10640</v>
      </c>
      <c r="I10641" s="30" t="str">
        <f>IF(G10641='Check Register'!$E$1,H10641,"")</f>
        <v/>
      </c>
      <c r="J10641" s="16" t="str">
        <f t="shared" si="501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500"/>
        <v>August 20</v>
      </c>
      <c r="H10642" s="27">
        <f t="shared" si="502"/>
        <v>10641</v>
      </c>
      <c r="I10642" s="30" t="str">
        <f>IF(G10642='Check Register'!$E$1,H10642,"")</f>
        <v/>
      </c>
      <c r="J10642" s="16" t="str">
        <f t="shared" si="501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500"/>
        <v>August 20</v>
      </c>
      <c r="H10643" s="27">
        <f t="shared" si="502"/>
        <v>10642</v>
      </c>
      <c r="I10643" s="30" t="str">
        <f>IF(G10643='Check Register'!$E$1,H10643,"")</f>
        <v/>
      </c>
      <c r="J10643" s="16" t="str">
        <f t="shared" si="501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500"/>
        <v>August 20</v>
      </c>
      <c r="H10644" s="27">
        <f t="shared" si="502"/>
        <v>10643</v>
      </c>
      <c r="I10644" s="30" t="str">
        <f>IF(G10644='Check Register'!$E$1,H10644,"")</f>
        <v/>
      </c>
      <c r="J10644" s="16" t="str">
        <f t="shared" si="501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500"/>
        <v>August 20</v>
      </c>
      <c r="H10645" s="27">
        <f t="shared" si="502"/>
        <v>10644</v>
      </c>
      <c r="I10645" s="30" t="str">
        <f>IF(G10645='Check Register'!$E$1,H10645,"")</f>
        <v/>
      </c>
      <c r="J10645" s="16" t="str">
        <f t="shared" si="501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500"/>
        <v>August 20</v>
      </c>
      <c r="H10646" s="27">
        <f t="shared" si="502"/>
        <v>10645</v>
      </c>
      <c r="I10646" s="30" t="str">
        <f>IF(G10646='Check Register'!$E$1,H10646,"")</f>
        <v/>
      </c>
      <c r="J10646" s="16" t="str">
        <f t="shared" si="501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500"/>
        <v>August 20</v>
      </c>
      <c r="H10647" s="27">
        <f t="shared" si="502"/>
        <v>10646</v>
      </c>
      <c r="I10647" s="30" t="str">
        <f>IF(G10647='Check Register'!$E$1,H10647,"")</f>
        <v/>
      </c>
      <c r="J10647" s="16" t="str">
        <f t="shared" si="501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500"/>
        <v>August 20</v>
      </c>
      <c r="H10648" s="27">
        <f t="shared" si="502"/>
        <v>10647</v>
      </c>
      <c r="I10648" s="30" t="str">
        <f>IF(G10648='Check Register'!$E$1,H10648,"")</f>
        <v/>
      </c>
      <c r="J10648" s="16" t="str">
        <f t="shared" si="501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500"/>
        <v>August 20</v>
      </c>
      <c r="H10649" s="27">
        <f t="shared" si="502"/>
        <v>10648</v>
      </c>
      <c r="I10649" s="30" t="str">
        <f>IF(G10649='Check Register'!$E$1,H10649,"")</f>
        <v/>
      </c>
      <c r="J10649" s="16" t="str">
        <f t="shared" si="501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500"/>
        <v>August 20</v>
      </c>
      <c r="H10650" s="27">
        <f t="shared" si="502"/>
        <v>10649</v>
      </c>
      <c r="I10650" s="30" t="str">
        <f>IF(G10650='Check Register'!$E$1,H10650,"")</f>
        <v/>
      </c>
      <c r="J10650" s="16" t="str">
        <f t="shared" si="501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500"/>
        <v>August 20</v>
      </c>
      <c r="H10651" s="27">
        <f t="shared" si="502"/>
        <v>10650</v>
      </c>
      <c r="I10651" s="30" t="str">
        <f>IF(G10651='Check Register'!$E$1,H10651,"")</f>
        <v/>
      </c>
      <c r="J10651" s="16" t="str">
        <f t="shared" si="501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500"/>
        <v>August 20</v>
      </c>
      <c r="H10652" s="27">
        <f t="shared" si="502"/>
        <v>10651</v>
      </c>
      <c r="I10652" s="30" t="str">
        <f>IF(G10652='Check Register'!$E$1,H10652,"")</f>
        <v/>
      </c>
      <c r="J10652" s="16" t="str">
        <f t="shared" si="501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500"/>
        <v>August 20</v>
      </c>
      <c r="H10653" s="27">
        <f t="shared" si="502"/>
        <v>10652</v>
      </c>
      <c r="I10653" s="30" t="str">
        <f>IF(G10653='Check Register'!$E$1,H10653,"")</f>
        <v/>
      </c>
      <c r="J10653" s="16" t="str">
        <f t="shared" si="501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500"/>
        <v>September 20</v>
      </c>
      <c r="H10654" s="27">
        <f t="shared" si="502"/>
        <v>10653</v>
      </c>
      <c r="I10654" s="30" t="str">
        <f>IF(G10654='Check Register'!$E$1,H10654,"")</f>
        <v/>
      </c>
      <c r="J10654" s="16" t="str">
        <f t="shared" si="501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500"/>
        <v>September 20</v>
      </c>
      <c r="H10655" s="27">
        <f t="shared" si="502"/>
        <v>10654</v>
      </c>
      <c r="I10655" s="30" t="str">
        <f>IF(G10655='Check Register'!$E$1,H10655,"")</f>
        <v/>
      </c>
      <c r="J10655" s="16" t="str">
        <f t="shared" si="501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500"/>
        <v>September 20</v>
      </c>
      <c r="H10656" s="27">
        <f t="shared" si="502"/>
        <v>10655</v>
      </c>
      <c r="I10656" s="30" t="str">
        <f>IF(G10656='Check Register'!$E$1,H10656,"")</f>
        <v/>
      </c>
      <c r="J10656" s="16" t="str">
        <f t="shared" si="501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500"/>
        <v>September 20</v>
      </c>
      <c r="H10657" s="27">
        <f t="shared" si="502"/>
        <v>10656</v>
      </c>
      <c r="I10657" s="30" t="str">
        <f>IF(G10657='Check Register'!$E$1,H10657,"")</f>
        <v/>
      </c>
      <c r="J10657" s="16" t="str">
        <f t="shared" si="501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500"/>
        <v>September 20</v>
      </c>
      <c r="H10658" s="27">
        <f t="shared" si="502"/>
        <v>10657</v>
      </c>
      <c r="I10658" s="30" t="str">
        <f>IF(G10658='Check Register'!$E$1,H10658,"")</f>
        <v/>
      </c>
      <c r="J10658" s="16" t="str">
        <f t="shared" si="501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500"/>
        <v>September 20</v>
      </c>
      <c r="H10659" s="27">
        <f t="shared" si="502"/>
        <v>10658</v>
      </c>
      <c r="I10659" s="30" t="str">
        <f>IF(G10659='Check Register'!$E$1,H10659,"")</f>
        <v/>
      </c>
      <c r="J10659" s="16" t="str">
        <f t="shared" si="501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500"/>
        <v>September 20</v>
      </c>
      <c r="H10660" s="27">
        <f t="shared" si="502"/>
        <v>10659</v>
      </c>
      <c r="I10660" s="30" t="str">
        <f>IF(G10660='Check Register'!$E$1,H10660,"")</f>
        <v/>
      </c>
      <c r="J10660" s="16" t="str">
        <f t="shared" si="501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500"/>
        <v>September 20</v>
      </c>
      <c r="H10661" s="27">
        <f t="shared" si="502"/>
        <v>10660</v>
      </c>
      <c r="I10661" s="30" t="str">
        <f>IF(G10661='Check Register'!$E$1,H10661,"")</f>
        <v/>
      </c>
      <c r="J10661" s="16" t="str">
        <f t="shared" si="501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500"/>
        <v>September 20</v>
      </c>
      <c r="H10662" s="27">
        <f t="shared" si="502"/>
        <v>10661</v>
      </c>
      <c r="I10662" s="30" t="str">
        <f>IF(G10662='Check Register'!$E$1,H10662,"")</f>
        <v/>
      </c>
      <c r="J10662" s="16" t="str">
        <f t="shared" si="501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500"/>
        <v>September 20</v>
      </c>
      <c r="H10663" s="27">
        <f t="shared" si="502"/>
        <v>10662</v>
      </c>
      <c r="I10663" s="30" t="str">
        <f>IF(G10663='Check Register'!$E$1,H10663,"")</f>
        <v/>
      </c>
      <c r="J10663" s="16" t="str">
        <f t="shared" si="501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500"/>
        <v>September 20</v>
      </c>
      <c r="H10664" s="27">
        <f t="shared" si="502"/>
        <v>10663</v>
      </c>
      <c r="I10664" s="30" t="str">
        <f>IF(G10664='Check Register'!$E$1,H10664,"")</f>
        <v/>
      </c>
      <c r="J10664" s="16" t="str">
        <f t="shared" si="501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500"/>
        <v>September 20</v>
      </c>
      <c r="H10665" s="27">
        <f t="shared" si="502"/>
        <v>10664</v>
      </c>
      <c r="I10665" s="30" t="str">
        <f>IF(G10665='Check Register'!$E$1,H10665,"")</f>
        <v/>
      </c>
      <c r="J10665" s="16" t="str">
        <f t="shared" si="501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500"/>
        <v>September 20</v>
      </c>
      <c r="H10666" s="27">
        <f t="shared" si="502"/>
        <v>10665</v>
      </c>
      <c r="I10666" s="30" t="str">
        <f>IF(G10666='Check Register'!$E$1,H10666,"")</f>
        <v/>
      </c>
      <c r="J10666" s="16" t="str">
        <f t="shared" si="501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500"/>
        <v>September 20</v>
      </c>
      <c r="H10667" s="27">
        <f t="shared" si="502"/>
        <v>10666</v>
      </c>
      <c r="I10667" s="30" t="str">
        <f>IF(G10667='Check Register'!$E$1,H10667,"")</f>
        <v/>
      </c>
      <c r="J10667" s="16" t="str">
        <f t="shared" si="501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500"/>
        <v>September 20</v>
      </c>
      <c r="H10668" s="27">
        <f t="shared" si="502"/>
        <v>10667</v>
      </c>
      <c r="I10668" s="30" t="str">
        <f>IF(G10668='Check Register'!$E$1,H10668,"")</f>
        <v/>
      </c>
      <c r="J10668" s="16" t="str">
        <f t="shared" si="501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500"/>
        <v>September 20</v>
      </c>
      <c r="H10669" s="27">
        <f t="shared" si="502"/>
        <v>10668</v>
      </c>
      <c r="I10669" s="30" t="str">
        <f>IF(G10669='Check Register'!$E$1,H10669,"")</f>
        <v/>
      </c>
      <c r="J10669" s="16" t="str">
        <f t="shared" si="501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500"/>
        <v>September 20</v>
      </c>
      <c r="H10670" s="27">
        <f t="shared" si="502"/>
        <v>10669</v>
      </c>
      <c r="I10670" s="30" t="str">
        <f>IF(G10670='Check Register'!$E$1,H10670,"")</f>
        <v/>
      </c>
      <c r="J10670" s="16" t="str">
        <f t="shared" si="501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500"/>
        <v>September 20</v>
      </c>
      <c r="H10671" s="27">
        <f t="shared" si="502"/>
        <v>10670</v>
      </c>
      <c r="I10671" s="30" t="str">
        <f>IF(G10671='Check Register'!$E$1,H10671,"")</f>
        <v/>
      </c>
      <c r="J10671" s="16" t="str">
        <f t="shared" si="501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500"/>
        <v>September 20</v>
      </c>
      <c r="H10672" s="27">
        <f t="shared" si="502"/>
        <v>10671</v>
      </c>
      <c r="I10672" s="30" t="str">
        <f>IF(G10672='Check Register'!$E$1,H10672,"")</f>
        <v/>
      </c>
      <c r="J10672" s="16" t="str">
        <f t="shared" si="501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500"/>
        <v>September 20</v>
      </c>
      <c r="H10673" s="27">
        <f t="shared" si="502"/>
        <v>10672</v>
      </c>
      <c r="I10673" s="30" t="str">
        <f>IF(G10673='Check Register'!$E$1,H10673,"")</f>
        <v/>
      </c>
      <c r="J10673" s="16" t="str">
        <f t="shared" si="501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500"/>
        <v>September 20</v>
      </c>
      <c r="H10674" s="27">
        <f t="shared" si="502"/>
        <v>10673</v>
      </c>
      <c r="I10674" s="30" t="str">
        <f>IF(G10674='Check Register'!$E$1,H10674,"")</f>
        <v/>
      </c>
      <c r="J10674" s="16" t="str">
        <f t="shared" si="501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500"/>
        <v>September 20</v>
      </c>
      <c r="H10675" s="27">
        <f t="shared" si="502"/>
        <v>10674</v>
      </c>
      <c r="I10675" s="30" t="str">
        <f>IF(G10675='Check Register'!$E$1,H10675,"")</f>
        <v/>
      </c>
      <c r="J10675" s="16" t="str">
        <f t="shared" si="501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500"/>
        <v>September 20</v>
      </c>
      <c r="H10676" s="27">
        <f t="shared" si="502"/>
        <v>10675</v>
      </c>
      <c r="I10676" s="30" t="str">
        <f>IF(G10676='Check Register'!$E$1,H10676,"")</f>
        <v/>
      </c>
      <c r="J10676" s="16" t="str">
        <f t="shared" si="501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500"/>
        <v>September 20</v>
      </c>
      <c r="H10677" s="27">
        <f t="shared" si="502"/>
        <v>10676</v>
      </c>
      <c r="I10677" s="30" t="str">
        <f>IF(G10677='Check Register'!$E$1,H10677,"")</f>
        <v/>
      </c>
      <c r="J10677" s="16" t="str">
        <f t="shared" si="501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500"/>
        <v>September 20</v>
      </c>
      <c r="H10678" s="27">
        <f t="shared" si="502"/>
        <v>10677</v>
      </c>
      <c r="I10678" s="30" t="str">
        <f>IF(G10678='Check Register'!$E$1,H10678,"")</f>
        <v/>
      </c>
      <c r="J10678" s="16" t="str">
        <f t="shared" si="501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500"/>
        <v>September 20</v>
      </c>
      <c r="H10679" s="27">
        <f t="shared" si="502"/>
        <v>10678</v>
      </c>
      <c r="I10679" s="30" t="str">
        <f>IF(G10679='Check Register'!$E$1,H10679,"")</f>
        <v/>
      </c>
      <c r="J10679" s="16" t="str">
        <f t="shared" si="501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500"/>
        <v>September 20</v>
      </c>
      <c r="H10680" s="27">
        <f t="shared" si="502"/>
        <v>10679</v>
      </c>
      <c r="I10680" s="30" t="str">
        <f>IF(G10680='Check Register'!$E$1,H10680,"")</f>
        <v/>
      </c>
      <c r="J10680" s="16" t="str">
        <f t="shared" si="501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500"/>
        <v>September 20</v>
      </c>
      <c r="H10681" s="27">
        <f t="shared" si="502"/>
        <v>10680</v>
      </c>
      <c r="I10681" s="30" t="str">
        <f>IF(G10681='Check Register'!$E$1,H10681,"")</f>
        <v/>
      </c>
      <c r="J10681" s="16" t="str">
        <f t="shared" si="501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500"/>
        <v>September 20</v>
      </c>
      <c r="H10682" s="27">
        <f t="shared" si="502"/>
        <v>10681</v>
      </c>
      <c r="I10682" s="30" t="str">
        <f>IF(G10682='Check Register'!$E$1,H10682,"")</f>
        <v/>
      </c>
      <c r="J10682" s="16" t="str">
        <f t="shared" si="501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500"/>
        <v>September 20</v>
      </c>
      <c r="H10683" s="27">
        <f t="shared" si="502"/>
        <v>10682</v>
      </c>
      <c r="I10683" s="30" t="str">
        <f>IF(G10683='Check Register'!$E$1,H10683,"")</f>
        <v/>
      </c>
      <c r="J10683" s="16" t="str">
        <f t="shared" si="501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500"/>
        <v>September 20</v>
      </c>
      <c r="H10684" s="27">
        <f t="shared" si="502"/>
        <v>10683</v>
      </c>
      <c r="I10684" s="30" t="str">
        <f>IF(G10684='Check Register'!$E$1,H10684,"")</f>
        <v/>
      </c>
      <c r="J10684" s="16" t="str">
        <f t="shared" si="501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500"/>
        <v>September 20</v>
      </c>
      <c r="H10685" s="27">
        <f t="shared" si="502"/>
        <v>10684</v>
      </c>
      <c r="I10685" s="30" t="str">
        <f>IF(G10685='Check Register'!$E$1,H10685,"")</f>
        <v/>
      </c>
      <c r="J10685" s="16" t="str">
        <f t="shared" si="501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500"/>
        <v>September 20</v>
      </c>
      <c r="H10686" s="27">
        <f t="shared" si="502"/>
        <v>10685</v>
      </c>
      <c r="I10686" s="30" t="str">
        <f>IF(G10686='Check Register'!$E$1,H10686,"")</f>
        <v/>
      </c>
      <c r="J10686" s="16" t="str">
        <f t="shared" si="501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500"/>
        <v>September 20</v>
      </c>
      <c r="H10687" s="27">
        <f t="shared" si="502"/>
        <v>10686</v>
      </c>
      <c r="I10687" s="30" t="str">
        <f>IF(G10687='Check Register'!$E$1,H10687,"")</f>
        <v/>
      </c>
      <c r="J10687" s="16" t="str">
        <f t="shared" si="501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500"/>
        <v>September 20</v>
      </c>
      <c r="H10688" s="27">
        <f t="shared" si="502"/>
        <v>10687</v>
      </c>
      <c r="I10688" s="30" t="str">
        <f>IF(G10688='Check Register'!$E$1,H10688,"")</f>
        <v/>
      </c>
      <c r="J10688" s="16" t="str">
        <f t="shared" si="501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500"/>
        <v>September 20</v>
      </c>
      <c r="H10689" s="27">
        <f t="shared" si="502"/>
        <v>10688</v>
      </c>
      <c r="I10689" s="30" t="str">
        <f>IF(G10689='Check Register'!$E$1,H10689,"")</f>
        <v/>
      </c>
      <c r="J10689" s="16" t="str">
        <f t="shared" si="501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3">VLOOKUP(C10690,W:Y,3,TRUE)</f>
        <v>September 20</v>
      </c>
      <c r="H10690" s="27">
        <f t="shared" si="502"/>
        <v>10689</v>
      </c>
      <c r="I10690" s="30" t="str">
        <f>IF(G10690='Check Register'!$E$1,H10690,"")</f>
        <v/>
      </c>
      <c r="J10690" s="16" t="str">
        <f t="shared" ref="J10690:J10753" si="504">IFERROR(SMALL($I$2:$I$100000,H10690),"")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3"/>
        <v>September 20</v>
      </c>
      <c r="H10691" s="27">
        <f t="shared" si="502"/>
        <v>10690</v>
      </c>
      <c r="I10691" s="30" t="str">
        <f>IF(G10691='Check Register'!$E$1,H10691,"")</f>
        <v/>
      </c>
      <c r="J10691" s="16" t="str">
        <f t="shared" si="504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3"/>
        <v>September 20</v>
      </c>
      <c r="H10692" s="27">
        <f t="shared" si="502"/>
        <v>10691</v>
      </c>
      <c r="I10692" s="30" t="str">
        <f>IF(G10692='Check Register'!$E$1,H10692,"")</f>
        <v/>
      </c>
      <c r="J10692" s="16" t="str">
        <f t="shared" si="504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3"/>
        <v>September 20</v>
      </c>
      <c r="H10693" s="27">
        <f t="shared" si="502"/>
        <v>10692</v>
      </c>
      <c r="I10693" s="30" t="str">
        <f>IF(G10693='Check Register'!$E$1,H10693,"")</f>
        <v/>
      </c>
      <c r="J10693" s="16" t="str">
        <f t="shared" si="504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3"/>
        <v>September 20</v>
      </c>
      <c r="H10694" s="27">
        <f t="shared" si="502"/>
        <v>10693</v>
      </c>
      <c r="I10694" s="30" t="str">
        <f>IF(G10694='Check Register'!$E$1,H10694,"")</f>
        <v/>
      </c>
      <c r="J10694" s="16" t="str">
        <f t="shared" si="504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3"/>
        <v>September 20</v>
      </c>
      <c r="H10695" s="27">
        <f t="shared" si="502"/>
        <v>10694</v>
      </c>
      <c r="I10695" s="30" t="str">
        <f>IF(G10695='Check Register'!$E$1,H10695,"")</f>
        <v/>
      </c>
      <c r="J10695" s="16" t="str">
        <f t="shared" si="504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3"/>
        <v>September 20</v>
      </c>
      <c r="H10696" s="27">
        <f t="shared" ref="H10696:H10759" si="505">1+H10695</f>
        <v>10695</v>
      </c>
      <c r="I10696" s="30" t="str">
        <f>IF(G10696='Check Register'!$E$1,H10696,"")</f>
        <v/>
      </c>
      <c r="J10696" s="16" t="str">
        <f t="shared" si="504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3"/>
        <v>September 20</v>
      </c>
      <c r="H10697" s="27">
        <f t="shared" si="505"/>
        <v>10696</v>
      </c>
      <c r="I10697" s="30" t="str">
        <f>IF(G10697='Check Register'!$E$1,H10697,"")</f>
        <v/>
      </c>
      <c r="J10697" s="16" t="str">
        <f t="shared" si="504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3"/>
        <v>September 20</v>
      </c>
      <c r="H10698" s="27">
        <f t="shared" si="505"/>
        <v>10697</v>
      </c>
      <c r="I10698" s="30" t="str">
        <f>IF(G10698='Check Register'!$E$1,H10698,"")</f>
        <v/>
      </c>
      <c r="J10698" s="16" t="str">
        <f t="shared" si="504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3"/>
        <v>September 20</v>
      </c>
      <c r="H10699" s="27">
        <f t="shared" si="505"/>
        <v>10698</v>
      </c>
      <c r="I10699" s="30" t="str">
        <f>IF(G10699='Check Register'!$E$1,H10699,"")</f>
        <v/>
      </c>
      <c r="J10699" s="16" t="str">
        <f t="shared" si="504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3"/>
        <v>September 20</v>
      </c>
      <c r="H10700" s="27">
        <f t="shared" si="505"/>
        <v>10699</v>
      </c>
      <c r="I10700" s="30" t="str">
        <f>IF(G10700='Check Register'!$E$1,H10700,"")</f>
        <v/>
      </c>
      <c r="J10700" s="16" t="str">
        <f t="shared" si="504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3"/>
        <v>September 20</v>
      </c>
      <c r="H10701" s="27">
        <f t="shared" si="505"/>
        <v>10700</v>
      </c>
      <c r="I10701" s="30" t="str">
        <f>IF(G10701='Check Register'!$E$1,H10701,"")</f>
        <v/>
      </c>
      <c r="J10701" s="16" t="str">
        <f t="shared" si="504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3"/>
        <v>September 20</v>
      </c>
      <c r="H10702" s="27">
        <f t="shared" si="505"/>
        <v>10701</v>
      </c>
      <c r="I10702" s="30" t="str">
        <f>IF(G10702='Check Register'!$E$1,H10702,"")</f>
        <v/>
      </c>
      <c r="J10702" s="16" t="str">
        <f t="shared" si="504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3"/>
        <v>September 20</v>
      </c>
      <c r="H10703" s="27">
        <f t="shared" si="505"/>
        <v>10702</v>
      </c>
      <c r="I10703" s="30" t="str">
        <f>IF(G10703='Check Register'!$E$1,H10703,"")</f>
        <v/>
      </c>
      <c r="J10703" s="16" t="str">
        <f t="shared" si="504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3"/>
        <v>September 20</v>
      </c>
      <c r="H10704" s="27">
        <f t="shared" si="505"/>
        <v>10703</v>
      </c>
      <c r="I10704" s="30" t="str">
        <f>IF(G10704='Check Register'!$E$1,H10704,"")</f>
        <v/>
      </c>
      <c r="J10704" s="16" t="str">
        <f t="shared" si="504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3"/>
        <v>September 20</v>
      </c>
      <c r="H10705" s="27">
        <f t="shared" si="505"/>
        <v>10704</v>
      </c>
      <c r="I10705" s="30" t="str">
        <f>IF(G10705='Check Register'!$E$1,H10705,"")</f>
        <v/>
      </c>
      <c r="J10705" s="16" t="str">
        <f t="shared" si="504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3"/>
        <v>September 20</v>
      </c>
      <c r="H10706" s="27">
        <f t="shared" si="505"/>
        <v>10705</v>
      </c>
      <c r="I10706" s="30" t="str">
        <f>IF(G10706='Check Register'!$E$1,H10706,"")</f>
        <v/>
      </c>
      <c r="J10706" s="16" t="str">
        <f t="shared" si="504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3"/>
        <v>September 20</v>
      </c>
      <c r="H10707" s="27">
        <f t="shared" si="505"/>
        <v>10706</v>
      </c>
      <c r="I10707" s="30" t="str">
        <f>IF(G10707='Check Register'!$E$1,H10707,"")</f>
        <v/>
      </c>
      <c r="J10707" s="16" t="str">
        <f t="shared" si="504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3"/>
        <v>September 20</v>
      </c>
      <c r="H10708" s="27">
        <f t="shared" si="505"/>
        <v>10707</v>
      </c>
      <c r="I10708" s="30" t="str">
        <f>IF(G10708='Check Register'!$E$1,H10708,"")</f>
        <v/>
      </c>
      <c r="J10708" s="16" t="str">
        <f t="shared" si="504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3"/>
        <v>September 20</v>
      </c>
      <c r="H10709" s="27">
        <f t="shared" si="505"/>
        <v>10708</v>
      </c>
      <c r="I10709" s="30" t="str">
        <f>IF(G10709='Check Register'!$E$1,H10709,"")</f>
        <v/>
      </c>
      <c r="J10709" s="16" t="str">
        <f t="shared" si="504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3"/>
        <v>September 20</v>
      </c>
      <c r="H10710" s="27">
        <f t="shared" si="505"/>
        <v>10709</v>
      </c>
      <c r="I10710" s="30" t="str">
        <f>IF(G10710='Check Register'!$E$1,H10710,"")</f>
        <v/>
      </c>
      <c r="J10710" s="16" t="str">
        <f t="shared" si="504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3"/>
        <v>September 20</v>
      </c>
      <c r="H10711" s="27">
        <f t="shared" si="505"/>
        <v>10710</v>
      </c>
      <c r="I10711" s="30" t="str">
        <f>IF(G10711='Check Register'!$E$1,H10711,"")</f>
        <v/>
      </c>
      <c r="J10711" s="16" t="str">
        <f t="shared" si="504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3"/>
        <v>September 20</v>
      </c>
      <c r="H10712" s="27">
        <f t="shared" si="505"/>
        <v>10711</v>
      </c>
      <c r="I10712" s="30" t="str">
        <f>IF(G10712='Check Register'!$E$1,H10712,"")</f>
        <v/>
      </c>
      <c r="J10712" s="16" t="str">
        <f t="shared" si="504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3"/>
        <v>September 20</v>
      </c>
      <c r="H10713" s="27">
        <f t="shared" si="505"/>
        <v>10712</v>
      </c>
      <c r="I10713" s="30" t="str">
        <f>IF(G10713='Check Register'!$E$1,H10713,"")</f>
        <v/>
      </c>
      <c r="J10713" s="16" t="str">
        <f t="shared" si="504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3"/>
        <v>September 20</v>
      </c>
      <c r="H10714" s="27">
        <f t="shared" si="505"/>
        <v>10713</v>
      </c>
      <c r="I10714" s="30" t="str">
        <f>IF(G10714='Check Register'!$E$1,H10714,"")</f>
        <v/>
      </c>
      <c r="J10714" s="16" t="str">
        <f t="shared" si="504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3"/>
        <v>September 20</v>
      </c>
      <c r="H10715" s="27">
        <f t="shared" si="505"/>
        <v>10714</v>
      </c>
      <c r="I10715" s="30" t="str">
        <f>IF(G10715='Check Register'!$E$1,H10715,"")</f>
        <v/>
      </c>
      <c r="J10715" s="16" t="str">
        <f t="shared" si="504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3"/>
        <v>September 20</v>
      </c>
      <c r="H10716" s="27">
        <f t="shared" si="505"/>
        <v>10715</v>
      </c>
      <c r="I10716" s="30" t="str">
        <f>IF(G10716='Check Register'!$E$1,H10716,"")</f>
        <v/>
      </c>
      <c r="J10716" s="16" t="str">
        <f t="shared" si="504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3"/>
        <v>September 20</v>
      </c>
      <c r="H10717" s="27">
        <f t="shared" si="505"/>
        <v>10716</v>
      </c>
      <c r="I10717" s="30" t="str">
        <f>IF(G10717='Check Register'!$E$1,H10717,"")</f>
        <v/>
      </c>
      <c r="J10717" s="16" t="str">
        <f t="shared" si="504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3"/>
        <v>September 20</v>
      </c>
      <c r="H10718" s="27">
        <f t="shared" si="505"/>
        <v>10717</v>
      </c>
      <c r="I10718" s="30" t="str">
        <f>IF(G10718='Check Register'!$E$1,H10718,"")</f>
        <v/>
      </c>
      <c r="J10718" s="16" t="str">
        <f t="shared" si="504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3"/>
        <v>September 20</v>
      </c>
      <c r="H10719" s="27">
        <f t="shared" si="505"/>
        <v>10718</v>
      </c>
      <c r="I10719" s="30" t="str">
        <f>IF(G10719='Check Register'!$E$1,H10719,"")</f>
        <v/>
      </c>
      <c r="J10719" s="16" t="str">
        <f t="shared" si="504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3"/>
        <v>September 20</v>
      </c>
      <c r="H10720" s="27">
        <f t="shared" si="505"/>
        <v>10719</v>
      </c>
      <c r="I10720" s="30" t="str">
        <f>IF(G10720='Check Register'!$E$1,H10720,"")</f>
        <v/>
      </c>
      <c r="J10720" s="16" t="str">
        <f t="shared" si="504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3"/>
        <v>September 20</v>
      </c>
      <c r="H10721" s="27">
        <f t="shared" si="505"/>
        <v>10720</v>
      </c>
      <c r="I10721" s="30" t="str">
        <f>IF(G10721='Check Register'!$E$1,H10721,"")</f>
        <v/>
      </c>
      <c r="J10721" s="16" t="str">
        <f t="shared" si="504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3"/>
        <v>September 20</v>
      </c>
      <c r="H10722" s="27">
        <f t="shared" si="505"/>
        <v>10721</v>
      </c>
      <c r="I10722" s="30" t="str">
        <f>IF(G10722='Check Register'!$E$1,H10722,"")</f>
        <v/>
      </c>
      <c r="J10722" s="16" t="str">
        <f t="shared" si="504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3"/>
        <v>September 20</v>
      </c>
      <c r="H10723" s="27">
        <f t="shared" si="505"/>
        <v>10722</v>
      </c>
      <c r="I10723" s="30" t="str">
        <f>IF(G10723='Check Register'!$E$1,H10723,"")</f>
        <v/>
      </c>
      <c r="J10723" s="16" t="str">
        <f t="shared" si="504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3"/>
        <v>September 20</v>
      </c>
      <c r="H10724" s="27">
        <f t="shared" si="505"/>
        <v>10723</v>
      </c>
      <c r="I10724" s="30" t="str">
        <f>IF(G10724='Check Register'!$E$1,H10724,"")</f>
        <v/>
      </c>
      <c r="J10724" s="16" t="str">
        <f t="shared" si="504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3"/>
        <v>September 20</v>
      </c>
      <c r="H10725" s="27">
        <f t="shared" si="505"/>
        <v>10724</v>
      </c>
      <c r="I10725" s="30" t="str">
        <f>IF(G10725='Check Register'!$E$1,H10725,"")</f>
        <v/>
      </c>
      <c r="J10725" s="16" t="str">
        <f t="shared" si="504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3"/>
        <v>September 20</v>
      </c>
      <c r="H10726" s="27">
        <f t="shared" si="505"/>
        <v>10725</v>
      </c>
      <c r="I10726" s="30" t="str">
        <f>IF(G10726='Check Register'!$E$1,H10726,"")</f>
        <v/>
      </c>
      <c r="J10726" s="16" t="str">
        <f t="shared" si="504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3"/>
        <v>September 20</v>
      </c>
      <c r="H10727" s="27">
        <f t="shared" si="505"/>
        <v>10726</v>
      </c>
      <c r="I10727" s="30" t="str">
        <f>IF(G10727='Check Register'!$E$1,H10727,"")</f>
        <v/>
      </c>
      <c r="J10727" s="16" t="str">
        <f t="shared" si="504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3"/>
        <v>September 20</v>
      </c>
      <c r="H10728" s="27">
        <f t="shared" si="505"/>
        <v>10727</v>
      </c>
      <c r="I10728" s="30" t="str">
        <f>IF(G10728='Check Register'!$E$1,H10728,"")</f>
        <v/>
      </c>
      <c r="J10728" s="16" t="str">
        <f t="shared" si="504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3"/>
        <v>September 20</v>
      </c>
      <c r="H10729" s="27">
        <f t="shared" si="505"/>
        <v>10728</v>
      </c>
      <c r="I10729" s="30" t="str">
        <f>IF(G10729='Check Register'!$E$1,H10729,"")</f>
        <v/>
      </c>
      <c r="J10729" s="16" t="str">
        <f t="shared" si="504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3"/>
        <v>September 20</v>
      </c>
      <c r="H10730" s="27">
        <f t="shared" si="505"/>
        <v>10729</v>
      </c>
      <c r="I10730" s="30" t="str">
        <f>IF(G10730='Check Register'!$E$1,H10730,"")</f>
        <v/>
      </c>
      <c r="J10730" s="16" t="str">
        <f t="shared" si="504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3"/>
        <v>September 20</v>
      </c>
      <c r="H10731" s="27">
        <f t="shared" si="505"/>
        <v>10730</v>
      </c>
      <c r="I10731" s="30" t="str">
        <f>IF(G10731='Check Register'!$E$1,H10731,"")</f>
        <v/>
      </c>
      <c r="J10731" s="16" t="str">
        <f t="shared" si="504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3"/>
        <v>September 20</v>
      </c>
      <c r="H10732" s="27">
        <f t="shared" si="505"/>
        <v>10731</v>
      </c>
      <c r="I10732" s="30" t="str">
        <f>IF(G10732='Check Register'!$E$1,H10732,"")</f>
        <v/>
      </c>
      <c r="J10732" s="16" t="str">
        <f t="shared" si="504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3"/>
        <v>September 20</v>
      </c>
      <c r="H10733" s="27">
        <f t="shared" si="505"/>
        <v>10732</v>
      </c>
      <c r="I10733" s="30" t="str">
        <f>IF(G10733='Check Register'!$E$1,H10733,"")</f>
        <v/>
      </c>
      <c r="J10733" s="16" t="str">
        <f t="shared" si="504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3"/>
        <v>September 20</v>
      </c>
      <c r="H10734" s="27">
        <f t="shared" si="505"/>
        <v>10733</v>
      </c>
      <c r="I10734" s="30" t="str">
        <f>IF(G10734='Check Register'!$E$1,H10734,"")</f>
        <v/>
      </c>
      <c r="J10734" s="16" t="str">
        <f t="shared" si="504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3"/>
        <v>September 20</v>
      </c>
      <c r="H10735" s="27">
        <f t="shared" si="505"/>
        <v>10734</v>
      </c>
      <c r="I10735" s="30" t="str">
        <f>IF(G10735='Check Register'!$E$1,H10735,"")</f>
        <v/>
      </c>
      <c r="J10735" s="16" t="str">
        <f t="shared" si="504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3"/>
        <v>September 20</v>
      </c>
      <c r="H10736" s="27">
        <f t="shared" si="505"/>
        <v>10735</v>
      </c>
      <c r="I10736" s="30" t="str">
        <f>IF(G10736='Check Register'!$E$1,H10736,"")</f>
        <v/>
      </c>
      <c r="J10736" s="16" t="str">
        <f t="shared" si="504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3"/>
        <v>September 20</v>
      </c>
      <c r="H10737" s="27">
        <f t="shared" si="505"/>
        <v>10736</v>
      </c>
      <c r="I10737" s="30" t="str">
        <f>IF(G10737='Check Register'!$E$1,H10737,"")</f>
        <v/>
      </c>
      <c r="J10737" s="16" t="str">
        <f t="shared" si="504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3"/>
        <v>September 20</v>
      </c>
      <c r="H10738" s="27">
        <f t="shared" si="505"/>
        <v>10737</v>
      </c>
      <c r="I10738" s="30" t="str">
        <f>IF(G10738='Check Register'!$E$1,H10738,"")</f>
        <v/>
      </c>
      <c r="J10738" s="16" t="str">
        <f t="shared" si="504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3"/>
        <v>September 20</v>
      </c>
      <c r="H10739" s="27">
        <f t="shared" si="505"/>
        <v>10738</v>
      </c>
      <c r="I10739" s="30" t="str">
        <f>IF(G10739='Check Register'!$E$1,H10739,"")</f>
        <v/>
      </c>
      <c r="J10739" s="16" t="str">
        <f t="shared" si="504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3"/>
        <v>September 20</v>
      </c>
      <c r="H10740" s="27">
        <f t="shared" si="505"/>
        <v>10739</v>
      </c>
      <c r="I10740" s="30" t="str">
        <f>IF(G10740='Check Register'!$E$1,H10740,"")</f>
        <v/>
      </c>
      <c r="J10740" s="16" t="str">
        <f t="shared" si="504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3"/>
        <v>September 20</v>
      </c>
      <c r="H10741" s="27">
        <f t="shared" si="505"/>
        <v>10740</v>
      </c>
      <c r="I10741" s="30" t="str">
        <f>IF(G10741='Check Register'!$E$1,H10741,"")</f>
        <v/>
      </c>
      <c r="J10741" s="16" t="str">
        <f t="shared" si="504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3"/>
        <v>September 20</v>
      </c>
      <c r="H10742" s="27">
        <f t="shared" si="505"/>
        <v>10741</v>
      </c>
      <c r="I10742" s="30" t="str">
        <f>IF(G10742='Check Register'!$E$1,H10742,"")</f>
        <v/>
      </c>
      <c r="J10742" s="16" t="str">
        <f t="shared" si="504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3"/>
        <v>September 20</v>
      </c>
      <c r="H10743" s="27">
        <f t="shared" si="505"/>
        <v>10742</v>
      </c>
      <c r="I10743" s="30" t="str">
        <f>IF(G10743='Check Register'!$E$1,H10743,"")</f>
        <v/>
      </c>
      <c r="J10743" s="16" t="str">
        <f t="shared" si="504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3"/>
        <v>September 20</v>
      </c>
      <c r="H10744" s="27">
        <f t="shared" si="505"/>
        <v>10743</v>
      </c>
      <c r="I10744" s="30" t="str">
        <f>IF(G10744='Check Register'!$E$1,H10744,"")</f>
        <v/>
      </c>
      <c r="J10744" s="16" t="str">
        <f t="shared" si="504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3"/>
        <v>September 20</v>
      </c>
      <c r="H10745" s="27">
        <f t="shared" si="505"/>
        <v>10744</v>
      </c>
      <c r="I10745" s="30" t="str">
        <f>IF(G10745='Check Register'!$E$1,H10745,"")</f>
        <v/>
      </c>
      <c r="J10745" s="16" t="str">
        <f t="shared" si="504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3"/>
        <v>September 20</v>
      </c>
      <c r="H10746" s="27">
        <f t="shared" si="505"/>
        <v>10745</v>
      </c>
      <c r="I10746" s="30" t="str">
        <f>IF(G10746='Check Register'!$E$1,H10746,"")</f>
        <v/>
      </c>
      <c r="J10746" s="16" t="str">
        <f t="shared" si="504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3"/>
        <v>September 20</v>
      </c>
      <c r="H10747" s="27">
        <f t="shared" si="505"/>
        <v>10746</v>
      </c>
      <c r="I10747" s="30" t="str">
        <f>IF(G10747='Check Register'!$E$1,H10747,"")</f>
        <v/>
      </c>
      <c r="J10747" s="16" t="str">
        <f t="shared" si="504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3"/>
        <v>September 20</v>
      </c>
      <c r="H10748" s="27">
        <f t="shared" si="505"/>
        <v>10747</v>
      </c>
      <c r="I10748" s="30" t="str">
        <f>IF(G10748='Check Register'!$E$1,H10748,"")</f>
        <v/>
      </c>
      <c r="J10748" s="16" t="str">
        <f t="shared" si="504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3"/>
        <v>September 20</v>
      </c>
      <c r="H10749" s="27">
        <f t="shared" si="505"/>
        <v>10748</v>
      </c>
      <c r="I10749" s="30" t="str">
        <f>IF(G10749='Check Register'!$E$1,H10749,"")</f>
        <v/>
      </c>
      <c r="J10749" s="16" t="str">
        <f t="shared" si="504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3"/>
        <v>September 20</v>
      </c>
      <c r="H10750" s="27">
        <f t="shared" si="505"/>
        <v>10749</v>
      </c>
      <c r="I10750" s="30" t="str">
        <f>IF(G10750='Check Register'!$E$1,H10750,"")</f>
        <v/>
      </c>
      <c r="J10750" s="16" t="str">
        <f t="shared" si="504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3"/>
        <v>September 20</v>
      </c>
      <c r="H10751" s="27">
        <f t="shared" si="505"/>
        <v>10750</v>
      </c>
      <c r="I10751" s="30" t="str">
        <f>IF(G10751='Check Register'!$E$1,H10751,"")</f>
        <v/>
      </c>
      <c r="J10751" s="16" t="str">
        <f t="shared" si="504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3"/>
        <v>September 20</v>
      </c>
      <c r="H10752" s="27">
        <f t="shared" si="505"/>
        <v>10751</v>
      </c>
      <c r="I10752" s="30" t="str">
        <f>IF(G10752='Check Register'!$E$1,H10752,"")</f>
        <v/>
      </c>
      <c r="J10752" s="16" t="str">
        <f t="shared" si="504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3"/>
        <v>September 20</v>
      </c>
      <c r="H10753" s="27">
        <f t="shared" si="505"/>
        <v>10752</v>
      </c>
      <c r="I10753" s="30" t="str">
        <f>IF(G10753='Check Register'!$E$1,H10753,"")</f>
        <v/>
      </c>
      <c r="J10753" s="16" t="str">
        <f t="shared" si="504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6">VLOOKUP(C10754,W:Y,3,TRUE)</f>
        <v>September 20</v>
      </c>
      <c r="H10754" s="27">
        <f t="shared" si="505"/>
        <v>10753</v>
      </c>
      <c r="I10754" s="30" t="str">
        <f>IF(G10754='Check Register'!$E$1,H10754,"")</f>
        <v/>
      </c>
      <c r="J10754" s="16" t="str">
        <f t="shared" ref="J10754:J10817" si="507">IFERROR(SMALL($I$2:$I$100000,H10754),"")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6"/>
        <v>September 20</v>
      </c>
      <c r="H10755" s="27">
        <f t="shared" si="505"/>
        <v>10754</v>
      </c>
      <c r="I10755" s="30" t="str">
        <f>IF(G10755='Check Register'!$E$1,H10755,"")</f>
        <v/>
      </c>
      <c r="J10755" s="16" t="str">
        <f t="shared" si="507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6"/>
        <v>September 20</v>
      </c>
      <c r="H10756" s="27">
        <f t="shared" si="505"/>
        <v>10755</v>
      </c>
      <c r="I10756" s="30" t="str">
        <f>IF(G10756='Check Register'!$E$1,H10756,"")</f>
        <v/>
      </c>
      <c r="J10756" s="16" t="str">
        <f t="shared" si="507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6"/>
        <v>September 20</v>
      </c>
      <c r="H10757" s="27">
        <f t="shared" si="505"/>
        <v>10756</v>
      </c>
      <c r="I10757" s="30" t="str">
        <f>IF(G10757='Check Register'!$E$1,H10757,"")</f>
        <v/>
      </c>
      <c r="J10757" s="16" t="str">
        <f t="shared" si="507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6"/>
        <v>September 20</v>
      </c>
      <c r="H10758" s="27">
        <f t="shared" si="505"/>
        <v>10757</v>
      </c>
      <c r="I10758" s="30" t="str">
        <f>IF(G10758='Check Register'!$E$1,H10758,"")</f>
        <v/>
      </c>
      <c r="J10758" s="16" t="str">
        <f t="shared" si="507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6"/>
        <v>September 20</v>
      </c>
      <c r="H10759" s="27">
        <f t="shared" si="505"/>
        <v>10758</v>
      </c>
      <c r="I10759" s="30" t="str">
        <f>IF(G10759='Check Register'!$E$1,H10759,"")</f>
        <v/>
      </c>
      <c r="J10759" s="16" t="str">
        <f t="shared" si="507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6"/>
        <v>September 20</v>
      </c>
      <c r="H10760" s="27">
        <f t="shared" ref="H10760:H10823" si="508">1+H10759</f>
        <v>10759</v>
      </c>
      <c r="I10760" s="30" t="str">
        <f>IF(G10760='Check Register'!$E$1,H10760,"")</f>
        <v/>
      </c>
      <c r="J10760" s="16" t="str">
        <f t="shared" si="507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6"/>
        <v>September 20</v>
      </c>
      <c r="H10761" s="27">
        <f t="shared" si="508"/>
        <v>10760</v>
      </c>
      <c r="I10761" s="30" t="str">
        <f>IF(G10761='Check Register'!$E$1,H10761,"")</f>
        <v/>
      </c>
      <c r="J10761" s="16" t="str">
        <f t="shared" si="507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6"/>
        <v>September 20</v>
      </c>
      <c r="H10762" s="27">
        <f t="shared" si="508"/>
        <v>10761</v>
      </c>
      <c r="I10762" s="30" t="str">
        <f>IF(G10762='Check Register'!$E$1,H10762,"")</f>
        <v/>
      </c>
      <c r="J10762" s="16" t="str">
        <f t="shared" si="507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6"/>
        <v>September 20</v>
      </c>
      <c r="H10763" s="27">
        <f t="shared" si="508"/>
        <v>10762</v>
      </c>
      <c r="I10763" s="30" t="str">
        <f>IF(G10763='Check Register'!$E$1,H10763,"")</f>
        <v/>
      </c>
      <c r="J10763" s="16" t="str">
        <f t="shared" si="507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6"/>
        <v>September 20</v>
      </c>
      <c r="H10764" s="27">
        <f t="shared" si="508"/>
        <v>10763</v>
      </c>
      <c r="I10764" s="30" t="str">
        <f>IF(G10764='Check Register'!$E$1,H10764,"")</f>
        <v/>
      </c>
      <c r="J10764" s="16" t="str">
        <f t="shared" si="507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6"/>
        <v>September 20</v>
      </c>
      <c r="H10765" s="27">
        <f t="shared" si="508"/>
        <v>10764</v>
      </c>
      <c r="I10765" s="30" t="str">
        <f>IF(G10765='Check Register'!$E$1,H10765,"")</f>
        <v/>
      </c>
      <c r="J10765" s="16" t="str">
        <f t="shared" si="507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6"/>
        <v>September 20</v>
      </c>
      <c r="H10766" s="27">
        <f t="shared" si="508"/>
        <v>10765</v>
      </c>
      <c r="I10766" s="30" t="str">
        <f>IF(G10766='Check Register'!$E$1,H10766,"")</f>
        <v/>
      </c>
      <c r="J10766" s="16" t="str">
        <f t="shared" si="507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6"/>
        <v>September 20</v>
      </c>
      <c r="H10767" s="27">
        <f t="shared" si="508"/>
        <v>10766</v>
      </c>
      <c r="I10767" s="30" t="str">
        <f>IF(G10767='Check Register'!$E$1,H10767,"")</f>
        <v/>
      </c>
      <c r="J10767" s="16" t="str">
        <f t="shared" si="507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6"/>
        <v>September 20</v>
      </c>
      <c r="H10768" s="27">
        <f t="shared" si="508"/>
        <v>10767</v>
      </c>
      <c r="I10768" s="30" t="str">
        <f>IF(G10768='Check Register'!$E$1,H10768,"")</f>
        <v/>
      </c>
      <c r="J10768" s="16" t="str">
        <f t="shared" si="507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6"/>
        <v>September 20</v>
      </c>
      <c r="H10769" s="27">
        <f t="shared" si="508"/>
        <v>10768</v>
      </c>
      <c r="I10769" s="30" t="str">
        <f>IF(G10769='Check Register'!$E$1,H10769,"")</f>
        <v/>
      </c>
      <c r="J10769" s="16" t="str">
        <f t="shared" si="507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6"/>
        <v>September 20</v>
      </c>
      <c r="H10770" s="27">
        <f t="shared" si="508"/>
        <v>10769</v>
      </c>
      <c r="I10770" s="30" t="str">
        <f>IF(G10770='Check Register'!$E$1,H10770,"")</f>
        <v/>
      </c>
      <c r="J10770" s="16" t="str">
        <f t="shared" si="507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6"/>
        <v>September 20</v>
      </c>
      <c r="H10771" s="27">
        <f t="shared" si="508"/>
        <v>10770</v>
      </c>
      <c r="I10771" s="30" t="str">
        <f>IF(G10771='Check Register'!$E$1,H10771,"")</f>
        <v/>
      </c>
      <c r="J10771" s="16" t="str">
        <f t="shared" si="507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6"/>
        <v>September 20</v>
      </c>
      <c r="H10772" s="27">
        <f t="shared" si="508"/>
        <v>10771</v>
      </c>
      <c r="I10772" s="30" t="str">
        <f>IF(G10772='Check Register'!$E$1,H10772,"")</f>
        <v/>
      </c>
      <c r="J10772" s="16" t="str">
        <f t="shared" si="507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6"/>
        <v>September 20</v>
      </c>
      <c r="H10773" s="27">
        <f t="shared" si="508"/>
        <v>10772</v>
      </c>
      <c r="I10773" s="30" t="str">
        <f>IF(G10773='Check Register'!$E$1,H10773,"")</f>
        <v/>
      </c>
      <c r="J10773" s="16" t="str">
        <f t="shared" si="507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6"/>
        <v>September 20</v>
      </c>
      <c r="H10774" s="27">
        <f t="shared" si="508"/>
        <v>10773</v>
      </c>
      <c r="I10774" s="30" t="str">
        <f>IF(G10774='Check Register'!$E$1,H10774,"")</f>
        <v/>
      </c>
      <c r="J10774" s="16" t="str">
        <f t="shared" si="507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6"/>
        <v>September 20</v>
      </c>
      <c r="H10775" s="27">
        <f t="shared" si="508"/>
        <v>10774</v>
      </c>
      <c r="I10775" s="30" t="str">
        <f>IF(G10775='Check Register'!$E$1,H10775,"")</f>
        <v/>
      </c>
      <c r="J10775" s="16" t="str">
        <f t="shared" si="507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6"/>
        <v>September 20</v>
      </c>
      <c r="H10776" s="27">
        <f t="shared" si="508"/>
        <v>10775</v>
      </c>
      <c r="I10776" s="30" t="str">
        <f>IF(G10776='Check Register'!$E$1,H10776,"")</f>
        <v/>
      </c>
      <c r="J10776" s="16" t="str">
        <f t="shared" si="507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6"/>
        <v>September 20</v>
      </c>
      <c r="H10777" s="27">
        <f t="shared" si="508"/>
        <v>10776</v>
      </c>
      <c r="I10777" s="30" t="str">
        <f>IF(G10777='Check Register'!$E$1,H10777,"")</f>
        <v/>
      </c>
      <c r="J10777" s="16" t="str">
        <f t="shared" si="507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6"/>
        <v>September 20</v>
      </c>
      <c r="H10778" s="27">
        <f t="shared" si="508"/>
        <v>10777</v>
      </c>
      <c r="I10778" s="30" t="str">
        <f>IF(G10778='Check Register'!$E$1,H10778,"")</f>
        <v/>
      </c>
      <c r="J10778" s="16" t="str">
        <f t="shared" si="507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6"/>
        <v>September 20</v>
      </c>
      <c r="H10779" s="27">
        <f t="shared" si="508"/>
        <v>10778</v>
      </c>
      <c r="I10779" s="30" t="str">
        <f>IF(G10779='Check Register'!$E$1,H10779,"")</f>
        <v/>
      </c>
      <c r="J10779" s="16" t="str">
        <f t="shared" si="507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6"/>
        <v>September 20</v>
      </c>
      <c r="H10780" s="27">
        <f t="shared" si="508"/>
        <v>10779</v>
      </c>
      <c r="I10780" s="30" t="str">
        <f>IF(G10780='Check Register'!$E$1,H10780,"")</f>
        <v/>
      </c>
      <c r="J10780" s="16" t="str">
        <f t="shared" si="507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6"/>
        <v>September 20</v>
      </c>
      <c r="H10781" s="27">
        <f t="shared" si="508"/>
        <v>10780</v>
      </c>
      <c r="I10781" s="30" t="str">
        <f>IF(G10781='Check Register'!$E$1,H10781,"")</f>
        <v/>
      </c>
      <c r="J10781" s="16" t="str">
        <f t="shared" si="507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6"/>
        <v>September 20</v>
      </c>
      <c r="H10782" s="27">
        <f t="shared" si="508"/>
        <v>10781</v>
      </c>
      <c r="I10782" s="30" t="str">
        <f>IF(G10782='Check Register'!$E$1,H10782,"")</f>
        <v/>
      </c>
      <c r="J10782" s="16" t="str">
        <f t="shared" si="507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6"/>
        <v>September 20</v>
      </c>
      <c r="H10783" s="27">
        <f t="shared" si="508"/>
        <v>10782</v>
      </c>
      <c r="I10783" s="30" t="str">
        <f>IF(G10783='Check Register'!$E$1,H10783,"")</f>
        <v/>
      </c>
      <c r="J10783" s="16" t="str">
        <f t="shared" si="507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6"/>
        <v>September 20</v>
      </c>
      <c r="H10784" s="27">
        <f t="shared" si="508"/>
        <v>10783</v>
      </c>
      <c r="I10784" s="30" t="str">
        <f>IF(G10784='Check Register'!$E$1,H10784,"")</f>
        <v/>
      </c>
      <c r="J10784" s="16" t="str">
        <f t="shared" si="507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6"/>
        <v>September 20</v>
      </c>
      <c r="H10785" s="27">
        <f t="shared" si="508"/>
        <v>10784</v>
      </c>
      <c r="I10785" s="30" t="str">
        <f>IF(G10785='Check Register'!$E$1,H10785,"")</f>
        <v/>
      </c>
      <c r="J10785" s="16" t="str">
        <f t="shared" si="507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6"/>
        <v>September 20</v>
      </c>
      <c r="H10786" s="27">
        <f t="shared" si="508"/>
        <v>10785</v>
      </c>
      <c r="I10786" s="30" t="str">
        <f>IF(G10786='Check Register'!$E$1,H10786,"")</f>
        <v/>
      </c>
      <c r="J10786" s="16" t="str">
        <f t="shared" si="507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6"/>
        <v>September 20</v>
      </c>
      <c r="H10787" s="27">
        <f t="shared" si="508"/>
        <v>10786</v>
      </c>
      <c r="I10787" s="30" t="str">
        <f>IF(G10787='Check Register'!$E$1,H10787,"")</f>
        <v/>
      </c>
      <c r="J10787" s="16" t="str">
        <f t="shared" si="507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6"/>
        <v>September 20</v>
      </c>
      <c r="H10788" s="27">
        <f t="shared" si="508"/>
        <v>10787</v>
      </c>
      <c r="I10788" s="30" t="str">
        <f>IF(G10788='Check Register'!$E$1,H10788,"")</f>
        <v/>
      </c>
      <c r="J10788" s="16" t="str">
        <f t="shared" si="507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6"/>
        <v>September 20</v>
      </c>
      <c r="H10789" s="27">
        <f t="shared" si="508"/>
        <v>10788</v>
      </c>
      <c r="I10789" s="30" t="str">
        <f>IF(G10789='Check Register'!$E$1,H10789,"")</f>
        <v/>
      </c>
      <c r="J10789" s="16" t="str">
        <f t="shared" si="507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6"/>
        <v>September 20</v>
      </c>
      <c r="H10790" s="27">
        <f t="shared" si="508"/>
        <v>10789</v>
      </c>
      <c r="I10790" s="30" t="str">
        <f>IF(G10790='Check Register'!$E$1,H10790,"")</f>
        <v/>
      </c>
      <c r="J10790" s="16" t="str">
        <f t="shared" si="507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6"/>
        <v>September 20</v>
      </c>
      <c r="H10791" s="27">
        <f t="shared" si="508"/>
        <v>10790</v>
      </c>
      <c r="I10791" s="30" t="str">
        <f>IF(G10791='Check Register'!$E$1,H10791,"")</f>
        <v/>
      </c>
      <c r="J10791" s="16" t="str">
        <f t="shared" si="507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6"/>
        <v>September 20</v>
      </c>
      <c r="H10792" s="27">
        <f t="shared" si="508"/>
        <v>10791</v>
      </c>
      <c r="I10792" s="30" t="str">
        <f>IF(G10792='Check Register'!$E$1,H10792,"")</f>
        <v/>
      </c>
      <c r="J10792" s="16" t="str">
        <f t="shared" si="507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6"/>
        <v>September 20</v>
      </c>
      <c r="H10793" s="27">
        <f t="shared" si="508"/>
        <v>10792</v>
      </c>
      <c r="I10793" s="30" t="str">
        <f>IF(G10793='Check Register'!$E$1,H10793,"")</f>
        <v/>
      </c>
      <c r="J10793" s="16" t="str">
        <f t="shared" si="507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6"/>
        <v>September 20</v>
      </c>
      <c r="H10794" s="27">
        <f t="shared" si="508"/>
        <v>10793</v>
      </c>
      <c r="I10794" s="30" t="str">
        <f>IF(G10794='Check Register'!$E$1,H10794,"")</f>
        <v/>
      </c>
      <c r="J10794" s="16" t="str">
        <f t="shared" si="507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6"/>
        <v>September 20</v>
      </c>
      <c r="H10795" s="27">
        <f t="shared" si="508"/>
        <v>10794</v>
      </c>
      <c r="I10795" s="30" t="str">
        <f>IF(G10795='Check Register'!$E$1,H10795,"")</f>
        <v/>
      </c>
      <c r="J10795" s="16" t="str">
        <f t="shared" si="507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6"/>
        <v>September 20</v>
      </c>
      <c r="H10796" s="27">
        <f t="shared" si="508"/>
        <v>10795</v>
      </c>
      <c r="I10796" s="30" t="str">
        <f>IF(G10796='Check Register'!$E$1,H10796,"")</f>
        <v/>
      </c>
      <c r="J10796" s="16" t="str">
        <f t="shared" si="507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6"/>
        <v>September 20</v>
      </c>
      <c r="H10797" s="27">
        <f t="shared" si="508"/>
        <v>10796</v>
      </c>
      <c r="I10797" s="30" t="str">
        <f>IF(G10797='Check Register'!$E$1,H10797,"")</f>
        <v/>
      </c>
      <c r="J10797" s="16" t="str">
        <f t="shared" si="507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6"/>
        <v>September 20</v>
      </c>
      <c r="H10798" s="27">
        <f t="shared" si="508"/>
        <v>10797</v>
      </c>
      <c r="I10798" s="30" t="str">
        <f>IF(G10798='Check Register'!$E$1,H10798,"")</f>
        <v/>
      </c>
      <c r="J10798" s="16" t="str">
        <f t="shared" si="507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6"/>
        <v>September 20</v>
      </c>
      <c r="H10799" s="27">
        <f t="shared" si="508"/>
        <v>10798</v>
      </c>
      <c r="I10799" s="30" t="str">
        <f>IF(G10799='Check Register'!$E$1,H10799,"")</f>
        <v/>
      </c>
      <c r="J10799" s="16" t="str">
        <f t="shared" si="507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6"/>
        <v>September 20</v>
      </c>
      <c r="H10800" s="27">
        <f t="shared" si="508"/>
        <v>10799</v>
      </c>
      <c r="I10800" s="30" t="str">
        <f>IF(G10800='Check Register'!$E$1,H10800,"")</f>
        <v/>
      </c>
      <c r="J10800" s="16" t="str">
        <f t="shared" si="507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6"/>
        <v>September 20</v>
      </c>
      <c r="H10801" s="27">
        <f t="shared" si="508"/>
        <v>10800</v>
      </c>
      <c r="I10801" s="30" t="str">
        <f>IF(G10801='Check Register'!$E$1,H10801,"")</f>
        <v/>
      </c>
      <c r="J10801" s="16" t="str">
        <f t="shared" si="507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6"/>
        <v>September 20</v>
      </c>
      <c r="H10802" s="27">
        <f t="shared" si="508"/>
        <v>10801</v>
      </c>
      <c r="I10802" s="30" t="str">
        <f>IF(G10802='Check Register'!$E$1,H10802,"")</f>
        <v/>
      </c>
      <c r="J10802" s="16" t="str">
        <f t="shared" si="507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6"/>
        <v>September 20</v>
      </c>
      <c r="H10803" s="27">
        <f t="shared" si="508"/>
        <v>10802</v>
      </c>
      <c r="I10803" s="30" t="str">
        <f>IF(G10803='Check Register'!$E$1,H10803,"")</f>
        <v/>
      </c>
      <c r="J10803" s="16" t="str">
        <f t="shared" si="507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6"/>
        <v>September 20</v>
      </c>
      <c r="H10804" s="27">
        <f t="shared" si="508"/>
        <v>10803</v>
      </c>
      <c r="I10804" s="30" t="str">
        <f>IF(G10804='Check Register'!$E$1,H10804,"")</f>
        <v/>
      </c>
      <c r="J10804" s="16" t="str">
        <f t="shared" si="507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6"/>
        <v>September 20</v>
      </c>
      <c r="H10805" s="27">
        <f t="shared" si="508"/>
        <v>10804</v>
      </c>
      <c r="I10805" s="30" t="str">
        <f>IF(G10805='Check Register'!$E$1,H10805,"")</f>
        <v/>
      </c>
      <c r="J10805" s="16" t="str">
        <f t="shared" si="507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6"/>
        <v>September 20</v>
      </c>
      <c r="H10806" s="27">
        <f t="shared" si="508"/>
        <v>10805</v>
      </c>
      <c r="I10806" s="30" t="str">
        <f>IF(G10806='Check Register'!$E$1,H10806,"")</f>
        <v/>
      </c>
      <c r="J10806" s="16" t="str">
        <f t="shared" si="507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6"/>
        <v>September 20</v>
      </c>
      <c r="H10807" s="27">
        <f t="shared" si="508"/>
        <v>10806</v>
      </c>
      <c r="I10807" s="30" t="str">
        <f>IF(G10807='Check Register'!$E$1,H10807,"")</f>
        <v/>
      </c>
      <c r="J10807" s="16" t="str">
        <f t="shared" si="507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6"/>
        <v>October 20</v>
      </c>
      <c r="H10808" s="27">
        <f t="shared" si="508"/>
        <v>10807</v>
      </c>
      <c r="I10808" s="30" t="str">
        <f>IF(G10808='Check Register'!$E$1,H10808,"")</f>
        <v/>
      </c>
      <c r="J10808" s="16" t="str">
        <f t="shared" si="507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6"/>
        <v>October 20</v>
      </c>
      <c r="H10809" s="27">
        <f t="shared" si="508"/>
        <v>10808</v>
      </c>
      <c r="I10809" s="30" t="str">
        <f>IF(G10809='Check Register'!$E$1,H10809,"")</f>
        <v/>
      </c>
      <c r="J10809" s="16" t="str">
        <f t="shared" si="507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6"/>
        <v>October 20</v>
      </c>
      <c r="H10810" s="27">
        <f t="shared" si="508"/>
        <v>10809</v>
      </c>
      <c r="I10810" s="30" t="str">
        <f>IF(G10810='Check Register'!$E$1,H10810,"")</f>
        <v/>
      </c>
      <c r="J10810" s="16" t="str">
        <f t="shared" si="507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6"/>
        <v>October 20</v>
      </c>
      <c r="H10811" s="27">
        <f t="shared" si="508"/>
        <v>10810</v>
      </c>
      <c r="I10811" s="30" t="str">
        <f>IF(G10811='Check Register'!$E$1,H10811,"")</f>
        <v/>
      </c>
      <c r="J10811" s="16" t="str">
        <f t="shared" si="507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6"/>
        <v>October 20</v>
      </c>
      <c r="H10812" s="27">
        <f t="shared" si="508"/>
        <v>10811</v>
      </c>
      <c r="I10812" s="30" t="str">
        <f>IF(G10812='Check Register'!$E$1,H10812,"")</f>
        <v/>
      </c>
      <c r="J10812" s="16" t="str">
        <f t="shared" si="507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6"/>
        <v>October 20</v>
      </c>
      <c r="H10813" s="27">
        <f t="shared" si="508"/>
        <v>10812</v>
      </c>
      <c r="I10813" s="30" t="str">
        <f>IF(G10813='Check Register'!$E$1,H10813,"")</f>
        <v/>
      </c>
      <c r="J10813" s="16" t="str">
        <f t="shared" si="507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6"/>
        <v>October 20</v>
      </c>
      <c r="H10814" s="27">
        <f t="shared" si="508"/>
        <v>10813</v>
      </c>
      <c r="I10814" s="30" t="str">
        <f>IF(G10814='Check Register'!$E$1,H10814,"")</f>
        <v/>
      </c>
      <c r="J10814" s="16" t="str">
        <f t="shared" si="507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6"/>
        <v>October 20</v>
      </c>
      <c r="H10815" s="27">
        <f t="shared" si="508"/>
        <v>10814</v>
      </c>
      <c r="I10815" s="30" t="str">
        <f>IF(G10815='Check Register'!$E$1,H10815,"")</f>
        <v/>
      </c>
      <c r="J10815" s="16" t="str">
        <f t="shared" si="507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6"/>
        <v>October 20</v>
      </c>
      <c r="H10816" s="27">
        <f t="shared" si="508"/>
        <v>10815</v>
      </c>
      <c r="I10816" s="30" t="str">
        <f>IF(G10816='Check Register'!$E$1,H10816,"")</f>
        <v/>
      </c>
      <c r="J10816" s="16" t="str">
        <f t="shared" si="507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6"/>
        <v>October 20</v>
      </c>
      <c r="H10817" s="27">
        <f t="shared" si="508"/>
        <v>10816</v>
      </c>
      <c r="I10817" s="30" t="str">
        <f>IF(G10817='Check Register'!$E$1,H10817,"")</f>
        <v/>
      </c>
      <c r="J10817" s="16" t="str">
        <f t="shared" si="507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9">VLOOKUP(C10818,W:Y,3,TRUE)</f>
        <v>October 20</v>
      </c>
      <c r="H10818" s="27">
        <f t="shared" si="508"/>
        <v>10817</v>
      </c>
      <c r="I10818" s="30" t="str">
        <f>IF(G10818='Check Register'!$E$1,H10818,"")</f>
        <v/>
      </c>
      <c r="J10818" s="16" t="str">
        <f t="shared" ref="J10818:J10881" si="510">IFERROR(SMALL($I$2:$I$100000,H10818),"")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9"/>
        <v>October 20</v>
      </c>
      <c r="H10819" s="27">
        <f t="shared" si="508"/>
        <v>10818</v>
      </c>
      <c r="I10819" s="30" t="str">
        <f>IF(G10819='Check Register'!$E$1,H10819,"")</f>
        <v/>
      </c>
      <c r="J10819" s="16" t="str">
        <f t="shared" si="510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9"/>
        <v>October 20</v>
      </c>
      <c r="H10820" s="27">
        <f t="shared" si="508"/>
        <v>10819</v>
      </c>
      <c r="I10820" s="30" t="str">
        <f>IF(G10820='Check Register'!$E$1,H10820,"")</f>
        <v/>
      </c>
      <c r="J10820" s="16" t="str">
        <f t="shared" si="510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9"/>
        <v>October 20</v>
      </c>
      <c r="H10821" s="27">
        <f t="shared" si="508"/>
        <v>10820</v>
      </c>
      <c r="I10821" s="30" t="str">
        <f>IF(G10821='Check Register'!$E$1,H10821,"")</f>
        <v/>
      </c>
      <c r="J10821" s="16" t="str">
        <f t="shared" si="510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9"/>
        <v>October 20</v>
      </c>
      <c r="H10822" s="27">
        <f t="shared" si="508"/>
        <v>10821</v>
      </c>
      <c r="I10822" s="30" t="str">
        <f>IF(G10822='Check Register'!$E$1,H10822,"")</f>
        <v/>
      </c>
      <c r="J10822" s="16" t="str">
        <f t="shared" si="510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9"/>
        <v>October 20</v>
      </c>
      <c r="H10823" s="27">
        <f t="shared" si="508"/>
        <v>10822</v>
      </c>
      <c r="I10823" s="30" t="str">
        <f>IF(G10823='Check Register'!$E$1,H10823,"")</f>
        <v/>
      </c>
      <c r="J10823" s="16" t="str">
        <f t="shared" si="510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9"/>
        <v>October 20</v>
      </c>
      <c r="H10824" s="27">
        <f t="shared" ref="H10824:H10887" si="511">1+H10823</f>
        <v>10823</v>
      </c>
      <c r="I10824" s="30" t="str">
        <f>IF(G10824='Check Register'!$E$1,H10824,"")</f>
        <v/>
      </c>
      <c r="J10824" s="16" t="str">
        <f t="shared" si="510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9"/>
        <v>October 20</v>
      </c>
      <c r="H10825" s="27">
        <f t="shared" si="511"/>
        <v>10824</v>
      </c>
      <c r="I10825" s="30" t="str">
        <f>IF(G10825='Check Register'!$E$1,H10825,"")</f>
        <v/>
      </c>
      <c r="J10825" s="16" t="str">
        <f t="shared" si="510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9"/>
        <v>October 20</v>
      </c>
      <c r="H10826" s="27">
        <f t="shared" si="511"/>
        <v>10825</v>
      </c>
      <c r="I10826" s="30" t="str">
        <f>IF(G10826='Check Register'!$E$1,H10826,"")</f>
        <v/>
      </c>
      <c r="J10826" s="16" t="str">
        <f t="shared" si="510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9"/>
        <v>October 20</v>
      </c>
      <c r="H10827" s="27">
        <f t="shared" si="511"/>
        <v>10826</v>
      </c>
      <c r="I10827" s="30" t="str">
        <f>IF(G10827='Check Register'!$E$1,H10827,"")</f>
        <v/>
      </c>
      <c r="J10827" s="16" t="str">
        <f t="shared" si="510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9"/>
        <v>October 20</v>
      </c>
      <c r="H10828" s="27">
        <f t="shared" si="511"/>
        <v>10827</v>
      </c>
      <c r="I10828" s="30" t="str">
        <f>IF(G10828='Check Register'!$E$1,H10828,"")</f>
        <v/>
      </c>
      <c r="J10828" s="16" t="str">
        <f t="shared" si="510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9"/>
        <v>October 20</v>
      </c>
      <c r="H10829" s="27">
        <f t="shared" si="511"/>
        <v>10828</v>
      </c>
      <c r="I10829" s="30" t="str">
        <f>IF(G10829='Check Register'!$E$1,H10829,"")</f>
        <v/>
      </c>
      <c r="J10829" s="16" t="str">
        <f t="shared" si="510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9"/>
        <v>October 20</v>
      </c>
      <c r="H10830" s="27">
        <f t="shared" si="511"/>
        <v>10829</v>
      </c>
      <c r="I10830" s="30" t="str">
        <f>IF(G10830='Check Register'!$E$1,H10830,"")</f>
        <v/>
      </c>
      <c r="J10830" s="16" t="str">
        <f t="shared" si="510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9"/>
        <v>October 20</v>
      </c>
      <c r="H10831" s="27">
        <f t="shared" si="511"/>
        <v>10830</v>
      </c>
      <c r="I10831" s="30" t="str">
        <f>IF(G10831='Check Register'!$E$1,H10831,"")</f>
        <v/>
      </c>
      <c r="J10831" s="16" t="str">
        <f t="shared" si="510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9"/>
        <v>October 20</v>
      </c>
      <c r="H10832" s="27">
        <f t="shared" si="511"/>
        <v>10831</v>
      </c>
      <c r="I10832" s="30" t="str">
        <f>IF(G10832='Check Register'!$E$1,H10832,"")</f>
        <v/>
      </c>
      <c r="J10832" s="16" t="str">
        <f t="shared" si="510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9"/>
        <v>October 20</v>
      </c>
      <c r="H10833" s="27">
        <f t="shared" si="511"/>
        <v>10832</v>
      </c>
      <c r="I10833" s="30" t="str">
        <f>IF(G10833='Check Register'!$E$1,H10833,"")</f>
        <v/>
      </c>
      <c r="J10833" s="16" t="str">
        <f t="shared" si="510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9"/>
        <v>October 20</v>
      </c>
      <c r="H10834" s="27">
        <f t="shared" si="511"/>
        <v>10833</v>
      </c>
      <c r="I10834" s="30" t="str">
        <f>IF(G10834='Check Register'!$E$1,H10834,"")</f>
        <v/>
      </c>
      <c r="J10834" s="16" t="str">
        <f t="shared" si="510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9"/>
        <v>October 20</v>
      </c>
      <c r="H10835" s="27">
        <f t="shared" si="511"/>
        <v>10834</v>
      </c>
      <c r="I10835" s="30" t="str">
        <f>IF(G10835='Check Register'!$E$1,H10835,"")</f>
        <v/>
      </c>
      <c r="J10835" s="16" t="str">
        <f t="shared" si="510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9"/>
        <v>October 20</v>
      </c>
      <c r="H10836" s="27">
        <f t="shared" si="511"/>
        <v>10835</v>
      </c>
      <c r="I10836" s="30" t="str">
        <f>IF(G10836='Check Register'!$E$1,H10836,"")</f>
        <v/>
      </c>
      <c r="J10836" s="16" t="str">
        <f t="shared" si="510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9"/>
        <v>October 20</v>
      </c>
      <c r="H10837" s="27">
        <f t="shared" si="511"/>
        <v>10836</v>
      </c>
      <c r="I10837" s="30" t="str">
        <f>IF(G10837='Check Register'!$E$1,H10837,"")</f>
        <v/>
      </c>
      <c r="J10837" s="16" t="str">
        <f t="shared" si="510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9"/>
        <v>October 20</v>
      </c>
      <c r="H10838" s="27">
        <f t="shared" si="511"/>
        <v>10837</v>
      </c>
      <c r="I10838" s="30" t="str">
        <f>IF(G10838='Check Register'!$E$1,H10838,"")</f>
        <v/>
      </c>
      <c r="J10838" s="16" t="str">
        <f t="shared" si="510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9"/>
        <v>October 20</v>
      </c>
      <c r="H10839" s="27">
        <f t="shared" si="511"/>
        <v>10838</v>
      </c>
      <c r="I10839" s="30" t="str">
        <f>IF(G10839='Check Register'!$E$1,H10839,"")</f>
        <v/>
      </c>
      <c r="J10839" s="16" t="str">
        <f t="shared" si="510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9"/>
        <v>October 20</v>
      </c>
      <c r="H10840" s="27">
        <f t="shared" si="511"/>
        <v>10839</v>
      </c>
      <c r="I10840" s="30" t="str">
        <f>IF(G10840='Check Register'!$E$1,H10840,"")</f>
        <v/>
      </c>
      <c r="J10840" s="16" t="str">
        <f t="shared" si="510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9"/>
        <v>October 20</v>
      </c>
      <c r="H10841" s="27">
        <f t="shared" si="511"/>
        <v>10840</v>
      </c>
      <c r="I10841" s="30" t="str">
        <f>IF(G10841='Check Register'!$E$1,H10841,"")</f>
        <v/>
      </c>
      <c r="J10841" s="16" t="str">
        <f t="shared" si="510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9"/>
        <v>October 20</v>
      </c>
      <c r="H10842" s="27">
        <f t="shared" si="511"/>
        <v>10841</v>
      </c>
      <c r="I10842" s="30" t="str">
        <f>IF(G10842='Check Register'!$E$1,H10842,"")</f>
        <v/>
      </c>
      <c r="J10842" s="16" t="str">
        <f t="shared" si="510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9"/>
        <v>October 20</v>
      </c>
      <c r="H10843" s="27">
        <f t="shared" si="511"/>
        <v>10842</v>
      </c>
      <c r="I10843" s="30" t="str">
        <f>IF(G10843='Check Register'!$E$1,H10843,"")</f>
        <v/>
      </c>
      <c r="J10843" s="16" t="str">
        <f t="shared" si="510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9"/>
        <v>October 20</v>
      </c>
      <c r="H10844" s="27">
        <f t="shared" si="511"/>
        <v>10843</v>
      </c>
      <c r="I10844" s="30" t="str">
        <f>IF(G10844='Check Register'!$E$1,H10844,"")</f>
        <v/>
      </c>
      <c r="J10844" s="16" t="str">
        <f t="shared" si="510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9"/>
        <v>October 20</v>
      </c>
      <c r="H10845" s="27">
        <f t="shared" si="511"/>
        <v>10844</v>
      </c>
      <c r="I10845" s="30" t="str">
        <f>IF(G10845='Check Register'!$E$1,H10845,"")</f>
        <v/>
      </c>
      <c r="J10845" s="16" t="str">
        <f t="shared" si="510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9"/>
        <v>October 20</v>
      </c>
      <c r="H10846" s="27">
        <f t="shared" si="511"/>
        <v>10845</v>
      </c>
      <c r="I10846" s="30" t="str">
        <f>IF(G10846='Check Register'!$E$1,H10846,"")</f>
        <v/>
      </c>
      <c r="J10846" s="16" t="str">
        <f t="shared" si="510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9"/>
        <v>October 20</v>
      </c>
      <c r="H10847" s="27">
        <f t="shared" si="511"/>
        <v>10846</v>
      </c>
      <c r="I10847" s="30" t="str">
        <f>IF(G10847='Check Register'!$E$1,H10847,"")</f>
        <v/>
      </c>
      <c r="J10847" s="16" t="str">
        <f t="shared" si="510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9"/>
        <v>October 20</v>
      </c>
      <c r="H10848" s="27">
        <f t="shared" si="511"/>
        <v>10847</v>
      </c>
      <c r="I10848" s="30" t="str">
        <f>IF(G10848='Check Register'!$E$1,H10848,"")</f>
        <v/>
      </c>
      <c r="J10848" s="16" t="str">
        <f t="shared" si="510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9"/>
        <v>October 20</v>
      </c>
      <c r="H10849" s="27">
        <f t="shared" si="511"/>
        <v>10848</v>
      </c>
      <c r="I10849" s="30" t="str">
        <f>IF(G10849='Check Register'!$E$1,H10849,"")</f>
        <v/>
      </c>
      <c r="J10849" s="16" t="str">
        <f t="shared" si="510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9"/>
        <v>October 20</v>
      </c>
      <c r="H10850" s="27">
        <f t="shared" si="511"/>
        <v>10849</v>
      </c>
      <c r="I10850" s="30" t="str">
        <f>IF(G10850='Check Register'!$E$1,H10850,"")</f>
        <v/>
      </c>
      <c r="J10850" s="16" t="str">
        <f t="shared" si="510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9"/>
        <v>October 20</v>
      </c>
      <c r="H10851" s="27">
        <f t="shared" si="511"/>
        <v>10850</v>
      </c>
      <c r="I10851" s="30" t="str">
        <f>IF(G10851='Check Register'!$E$1,H10851,"")</f>
        <v/>
      </c>
      <c r="J10851" s="16" t="str">
        <f t="shared" si="510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9"/>
        <v>October 20</v>
      </c>
      <c r="H10852" s="27">
        <f t="shared" si="511"/>
        <v>10851</v>
      </c>
      <c r="I10852" s="30" t="str">
        <f>IF(G10852='Check Register'!$E$1,H10852,"")</f>
        <v/>
      </c>
      <c r="J10852" s="16" t="str">
        <f t="shared" si="510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9"/>
        <v>October 20</v>
      </c>
      <c r="H10853" s="27">
        <f t="shared" si="511"/>
        <v>10852</v>
      </c>
      <c r="I10853" s="30" t="str">
        <f>IF(G10853='Check Register'!$E$1,H10853,"")</f>
        <v/>
      </c>
      <c r="J10853" s="16" t="str">
        <f t="shared" si="510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9"/>
        <v>October 20</v>
      </c>
      <c r="H10854" s="27">
        <f t="shared" si="511"/>
        <v>10853</v>
      </c>
      <c r="I10854" s="30" t="str">
        <f>IF(G10854='Check Register'!$E$1,H10854,"")</f>
        <v/>
      </c>
      <c r="J10854" s="16" t="str">
        <f t="shared" si="510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9"/>
        <v>October 20</v>
      </c>
      <c r="H10855" s="27">
        <f t="shared" si="511"/>
        <v>10854</v>
      </c>
      <c r="I10855" s="30" t="str">
        <f>IF(G10855='Check Register'!$E$1,H10855,"")</f>
        <v/>
      </c>
      <c r="J10855" s="16" t="str">
        <f t="shared" si="510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9"/>
        <v>October 20</v>
      </c>
      <c r="H10856" s="27">
        <f t="shared" si="511"/>
        <v>10855</v>
      </c>
      <c r="I10856" s="30" t="str">
        <f>IF(G10856='Check Register'!$E$1,H10856,"")</f>
        <v/>
      </c>
      <c r="J10856" s="16" t="str">
        <f t="shared" si="510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9"/>
        <v>October 20</v>
      </c>
      <c r="H10857" s="27">
        <f t="shared" si="511"/>
        <v>10856</v>
      </c>
      <c r="I10857" s="30" t="str">
        <f>IF(G10857='Check Register'!$E$1,H10857,"")</f>
        <v/>
      </c>
      <c r="J10857" s="16" t="str">
        <f t="shared" si="510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9"/>
        <v>October 20</v>
      </c>
      <c r="H10858" s="27">
        <f t="shared" si="511"/>
        <v>10857</v>
      </c>
      <c r="I10858" s="30" t="str">
        <f>IF(G10858='Check Register'!$E$1,H10858,"")</f>
        <v/>
      </c>
      <c r="J10858" s="16" t="str">
        <f t="shared" si="510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9"/>
        <v>October 20</v>
      </c>
      <c r="H10859" s="27">
        <f t="shared" si="511"/>
        <v>10858</v>
      </c>
      <c r="I10859" s="30" t="str">
        <f>IF(G10859='Check Register'!$E$1,H10859,"")</f>
        <v/>
      </c>
      <c r="J10859" s="16" t="str">
        <f t="shared" si="510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9"/>
        <v>October 20</v>
      </c>
      <c r="H10860" s="27">
        <f t="shared" si="511"/>
        <v>10859</v>
      </c>
      <c r="I10860" s="30" t="str">
        <f>IF(G10860='Check Register'!$E$1,H10860,"")</f>
        <v/>
      </c>
      <c r="J10860" s="16" t="str">
        <f t="shared" si="510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9"/>
        <v>October 20</v>
      </c>
      <c r="H10861" s="27">
        <f t="shared" si="511"/>
        <v>10860</v>
      </c>
      <c r="I10861" s="30" t="str">
        <f>IF(G10861='Check Register'!$E$1,H10861,"")</f>
        <v/>
      </c>
      <c r="J10861" s="16" t="str">
        <f t="shared" si="510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9"/>
        <v>October 20</v>
      </c>
      <c r="H10862" s="27">
        <f t="shared" si="511"/>
        <v>10861</v>
      </c>
      <c r="I10862" s="30" t="str">
        <f>IF(G10862='Check Register'!$E$1,H10862,"")</f>
        <v/>
      </c>
      <c r="J10862" s="16" t="str">
        <f t="shared" si="510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9"/>
        <v>October 20</v>
      </c>
      <c r="H10863" s="27">
        <f t="shared" si="511"/>
        <v>10862</v>
      </c>
      <c r="I10863" s="30" t="str">
        <f>IF(G10863='Check Register'!$E$1,H10863,"")</f>
        <v/>
      </c>
      <c r="J10863" s="16" t="str">
        <f t="shared" si="510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9"/>
        <v>October 20</v>
      </c>
      <c r="H10864" s="27">
        <f t="shared" si="511"/>
        <v>10863</v>
      </c>
      <c r="I10864" s="30" t="str">
        <f>IF(G10864='Check Register'!$E$1,H10864,"")</f>
        <v/>
      </c>
      <c r="J10864" s="16" t="str">
        <f t="shared" si="510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9"/>
        <v>October 20</v>
      </c>
      <c r="H10865" s="27">
        <f t="shared" si="511"/>
        <v>10864</v>
      </c>
      <c r="I10865" s="30" t="str">
        <f>IF(G10865='Check Register'!$E$1,H10865,"")</f>
        <v/>
      </c>
      <c r="J10865" s="16" t="str">
        <f t="shared" si="510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9"/>
        <v>October 20</v>
      </c>
      <c r="H10866" s="27">
        <f t="shared" si="511"/>
        <v>10865</v>
      </c>
      <c r="I10866" s="30" t="str">
        <f>IF(G10866='Check Register'!$E$1,H10866,"")</f>
        <v/>
      </c>
      <c r="J10866" s="16" t="str">
        <f t="shared" si="510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9"/>
        <v>October 20</v>
      </c>
      <c r="H10867" s="27">
        <f t="shared" si="511"/>
        <v>10866</v>
      </c>
      <c r="I10867" s="30" t="str">
        <f>IF(G10867='Check Register'!$E$1,H10867,"")</f>
        <v/>
      </c>
      <c r="J10867" s="16" t="str">
        <f t="shared" si="510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9"/>
        <v>October 20</v>
      </c>
      <c r="H10868" s="27">
        <f t="shared" si="511"/>
        <v>10867</v>
      </c>
      <c r="I10868" s="30" t="str">
        <f>IF(G10868='Check Register'!$E$1,H10868,"")</f>
        <v/>
      </c>
      <c r="J10868" s="16" t="str">
        <f t="shared" si="510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9"/>
        <v>October 20</v>
      </c>
      <c r="H10869" s="27">
        <f t="shared" si="511"/>
        <v>10868</v>
      </c>
      <c r="I10869" s="30" t="str">
        <f>IF(G10869='Check Register'!$E$1,H10869,"")</f>
        <v/>
      </c>
      <c r="J10869" s="16" t="str">
        <f t="shared" si="510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9"/>
        <v>October 20</v>
      </c>
      <c r="H10870" s="27">
        <f t="shared" si="511"/>
        <v>10869</v>
      </c>
      <c r="I10870" s="30" t="str">
        <f>IF(G10870='Check Register'!$E$1,H10870,"")</f>
        <v/>
      </c>
      <c r="J10870" s="16" t="str">
        <f t="shared" si="510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9"/>
        <v>October 20</v>
      </c>
      <c r="H10871" s="27">
        <f t="shared" si="511"/>
        <v>10870</v>
      </c>
      <c r="I10871" s="30" t="str">
        <f>IF(G10871='Check Register'!$E$1,H10871,"")</f>
        <v/>
      </c>
      <c r="J10871" s="16" t="str">
        <f t="shared" si="510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9"/>
        <v>October 20</v>
      </c>
      <c r="H10872" s="27">
        <f t="shared" si="511"/>
        <v>10871</v>
      </c>
      <c r="I10872" s="30" t="str">
        <f>IF(G10872='Check Register'!$E$1,H10872,"")</f>
        <v/>
      </c>
      <c r="J10872" s="16" t="str">
        <f t="shared" si="510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9"/>
        <v>October 20</v>
      </c>
      <c r="H10873" s="27">
        <f t="shared" si="511"/>
        <v>10872</v>
      </c>
      <c r="I10873" s="30" t="str">
        <f>IF(G10873='Check Register'!$E$1,H10873,"")</f>
        <v/>
      </c>
      <c r="J10873" s="16" t="str">
        <f t="shared" si="510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9"/>
        <v>October 20</v>
      </c>
      <c r="H10874" s="27">
        <f t="shared" si="511"/>
        <v>10873</v>
      </c>
      <c r="I10874" s="30" t="str">
        <f>IF(G10874='Check Register'!$E$1,H10874,"")</f>
        <v/>
      </c>
      <c r="J10874" s="16" t="str">
        <f t="shared" si="510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9"/>
        <v>October 20</v>
      </c>
      <c r="H10875" s="27">
        <f t="shared" si="511"/>
        <v>10874</v>
      </c>
      <c r="I10875" s="30" t="str">
        <f>IF(G10875='Check Register'!$E$1,H10875,"")</f>
        <v/>
      </c>
      <c r="J10875" s="16" t="str">
        <f t="shared" si="510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9"/>
        <v>October 20</v>
      </c>
      <c r="H10876" s="27">
        <f t="shared" si="511"/>
        <v>10875</v>
      </c>
      <c r="I10876" s="30" t="str">
        <f>IF(G10876='Check Register'!$E$1,H10876,"")</f>
        <v/>
      </c>
      <c r="J10876" s="16" t="str">
        <f t="shared" si="510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9"/>
        <v>October 20</v>
      </c>
      <c r="H10877" s="27">
        <f t="shared" si="511"/>
        <v>10876</v>
      </c>
      <c r="I10877" s="30" t="str">
        <f>IF(G10877='Check Register'!$E$1,H10877,"")</f>
        <v/>
      </c>
      <c r="J10877" s="16" t="str">
        <f t="shared" si="510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9"/>
        <v>October 20</v>
      </c>
      <c r="H10878" s="27">
        <f t="shared" si="511"/>
        <v>10877</v>
      </c>
      <c r="I10878" s="30" t="str">
        <f>IF(G10878='Check Register'!$E$1,H10878,"")</f>
        <v/>
      </c>
      <c r="J10878" s="16" t="str">
        <f t="shared" si="510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9"/>
        <v>October 20</v>
      </c>
      <c r="H10879" s="27">
        <f t="shared" si="511"/>
        <v>10878</v>
      </c>
      <c r="I10879" s="30" t="str">
        <f>IF(G10879='Check Register'!$E$1,H10879,"")</f>
        <v/>
      </c>
      <c r="J10879" s="16" t="str">
        <f t="shared" si="510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9"/>
        <v>October 20</v>
      </c>
      <c r="H10880" s="27">
        <f t="shared" si="511"/>
        <v>10879</v>
      </c>
      <c r="I10880" s="30" t="str">
        <f>IF(G10880='Check Register'!$E$1,H10880,"")</f>
        <v/>
      </c>
      <c r="J10880" s="16" t="str">
        <f t="shared" si="510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9"/>
        <v>October 20</v>
      </c>
      <c r="H10881" s="27">
        <f t="shared" si="511"/>
        <v>10880</v>
      </c>
      <c r="I10881" s="30" t="str">
        <f>IF(G10881='Check Register'!$E$1,H10881,"")</f>
        <v/>
      </c>
      <c r="J10881" s="16" t="str">
        <f t="shared" si="510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2">VLOOKUP(C10882,W:Y,3,TRUE)</f>
        <v>October 20</v>
      </c>
      <c r="H10882" s="27">
        <f t="shared" si="511"/>
        <v>10881</v>
      </c>
      <c r="I10882" s="30" t="str">
        <f>IF(G10882='Check Register'!$E$1,H10882,"")</f>
        <v/>
      </c>
      <c r="J10882" s="16" t="str">
        <f t="shared" ref="J10882:J10945" si="513">IFERROR(SMALL($I$2:$I$100000,H10882),"")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2"/>
        <v>October 20</v>
      </c>
      <c r="H10883" s="27">
        <f t="shared" si="511"/>
        <v>10882</v>
      </c>
      <c r="I10883" s="30" t="str">
        <f>IF(G10883='Check Register'!$E$1,H10883,"")</f>
        <v/>
      </c>
      <c r="J10883" s="16" t="str">
        <f t="shared" si="513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2"/>
        <v>October 20</v>
      </c>
      <c r="H10884" s="27">
        <f t="shared" si="511"/>
        <v>10883</v>
      </c>
      <c r="I10884" s="30" t="str">
        <f>IF(G10884='Check Register'!$E$1,H10884,"")</f>
        <v/>
      </c>
      <c r="J10884" s="16" t="str">
        <f t="shared" si="513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2"/>
        <v>October 20</v>
      </c>
      <c r="H10885" s="27">
        <f t="shared" si="511"/>
        <v>10884</v>
      </c>
      <c r="I10885" s="30" t="str">
        <f>IF(G10885='Check Register'!$E$1,H10885,"")</f>
        <v/>
      </c>
      <c r="J10885" s="16" t="str">
        <f t="shared" si="513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2"/>
        <v>October 20</v>
      </c>
      <c r="H10886" s="27">
        <f t="shared" si="511"/>
        <v>10885</v>
      </c>
      <c r="I10886" s="30" t="str">
        <f>IF(G10886='Check Register'!$E$1,H10886,"")</f>
        <v/>
      </c>
      <c r="J10886" s="16" t="str">
        <f t="shared" si="513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2"/>
        <v>October 20</v>
      </c>
      <c r="H10887" s="27">
        <f t="shared" si="511"/>
        <v>10886</v>
      </c>
      <c r="I10887" s="30" t="str">
        <f>IF(G10887='Check Register'!$E$1,H10887,"")</f>
        <v/>
      </c>
      <c r="J10887" s="16" t="str">
        <f t="shared" si="513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2"/>
        <v>October 20</v>
      </c>
      <c r="H10888" s="27">
        <f t="shared" ref="H10888:H10951" si="514">1+H10887</f>
        <v>10887</v>
      </c>
      <c r="I10888" s="30" t="str">
        <f>IF(G10888='Check Register'!$E$1,H10888,"")</f>
        <v/>
      </c>
      <c r="J10888" s="16" t="str">
        <f t="shared" si="513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2"/>
        <v>October 20</v>
      </c>
      <c r="H10889" s="27">
        <f t="shared" si="514"/>
        <v>10888</v>
      </c>
      <c r="I10889" s="30" t="str">
        <f>IF(G10889='Check Register'!$E$1,H10889,"")</f>
        <v/>
      </c>
      <c r="J10889" s="16" t="str">
        <f t="shared" si="513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2"/>
        <v>October 20</v>
      </c>
      <c r="H10890" s="27">
        <f t="shared" si="514"/>
        <v>10889</v>
      </c>
      <c r="I10890" s="30" t="str">
        <f>IF(G10890='Check Register'!$E$1,H10890,"")</f>
        <v/>
      </c>
      <c r="J10890" s="16" t="str">
        <f t="shared" si="513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2"/>
        <v>October 20</v>
      </c>
      <c r="H10891" s="27">
        <f t="shared" si="514"/>
        <v>10890</v>
      </c>
      <c r="I10891" s="30" t="str">
        <f>IF(G10891='Check Register'!$E$1,H10891,"")</f>
        <v/>
      </c>
      <c r="J10891" s="16" t="str">
        <f t="shared" si="513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2"/>
        <v>October 20</v>
      </c>
      <c r="H10892" s="27">
        <f t="shared" si="514"/>
        <v>10891</v>
      </c>
      <c r="I10892" s="30" t="str">
        <f>IF(G10892='Check Register'!$E$1,H10892,"")</f>
        <v/>
      </c>
      <c r="J10892" s="16" t="str">
        <f t="shared" si="513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2"/>
        <v>October 20</v>
      </c>
      <c r="H10893" s="27">
        <f t="shared" si="514"/>
        <v>10892</v>
      </c>
      <c r="I10893" s="30" t="str">
        <f>IF(G10893='Check Register'!$E$1,H10893,"")</f>
        <v/>
      </c>
      <c r="J10893" s="16" t="str">
        <f t="shared" si="513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2"/>
        <v>October 20</v>
      </c>
      <c r="H10894" s="27">
        <f t="shared" si="514"/>
        <v>10893</v>
      </c>
      <c r="I10894" s="30" t="str">
        <f>IF(G10894='Check Register'!$E$1,H10894,"")</f>
        <v/>
      </c>
      <c r="J10894" s="16" t="str">
        <f t="shared" si="513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2"/>
        <v>October 20</v>
      </c>
      <c r="H10895" s="27">
        <f t="shared" si="514"/>
        <v>10894</v>
      </c>
      <c r="I10895" s="30" t="str">
        <f>IF(G10895='Check Register'!$E$1,H10895,"")</f>
        <v/>
      </c>
      <c r="J10895" s="16" t="str">
        <f t="shared" si="513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2"/>
        <v>October 20</v>
      </c>
      <c r="H10896" s="27">
        <f t="shared" si="514"/>
        <v>10895</v>
      </c>
      <c r="I10896" s="30" t="str">
        <f>IF(G10896='Check Register'!$E$1,H10896,"")</f>
        <v/>
      </c>
      <c r="J10896" s="16" t="str">
        <f t="shared" si="513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2"/>
        <v>October 20</v>
      </c>
      <c r="H10897" s="27">
        <f t="shared" si="514"/>
        <v>10896</v>
      </c>
      <c r="I10897" s="30" t="str">
        <f>IF(G10897='Check Register'!$E$1,H10897,"")</f>
        <v/>
      </c>
      <c r="J10897" s="16" t="str">
        <f t="shared" si="513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2"/>
        <v>October 20</v>
      </c>
      <c r="H10898" s="27">
        <f t="shared" si="514"/>
        <v>10897</v>
      </c>
      <c r="I10898" s="30" t="str">
        <f>IF(G10898='Check Register'!$E$1,H10898,"")</f>
        <v/>
      </c>
      <c r="J10898" s="16" t="str">
        <f t="shared" si="513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2"/>
        <v>October 20</v>
      </c>
      <c r="H10899" s="27">
        <f t="shared" si="514"/>
        <v>10898</v>
      </c>
      <c r="I10899" s="30" t="str">
        <f>IF(G10899='Check Register'!$E$1,H10899,"")</f>
        <v/>
      </c>
      <c r="J10899" s="16" t="str">
        <f t="shared" si="513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2"/>
        <v>October 20</v>
      </c>
      <c r="H10900" s="27">
        <f t="shared" si="514"/>
        <v>10899</v>
      </c>
      <c r="I10900" s="30" t="str">
        <f>IF(G10900='Check Register'!$E$1,H10900,"")</f>
        <v/>
      </c>
      <c r="J10900" s="16" t="str">
        <f t="shared" si="513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2"/>
        <v>October 20</v>
      </c>
      <c r="H10901" s="27">
        <f t="shared" si="514"/>
        <v>10900</v>
      </c>
      <c r="I10901" s="30" t="str">
        <f>IF(G10901='Check Register'!$E$1,H10901,"")</f>
        <v/>
      </c>
      <c r="J10901" s="16" t="str">
        <f t="shared" si="513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2"/>
        <v>October 20</v>
      </c>
      <c r="H10902" s="27">
        <f t="shared" si="514"/>
        <v>10901</v>
      </c>
      <c r="I10902" s="30" t="str">
        <f>IF(G10902='Check Register'!$E$1,H10902,"")</f>
        <v/>
      </c>
      <c r="J10902" s="16" t="str">
        <f t="shared" si="513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2"/>
        <v>October 20</v>
      </c>
      <c r="H10903" s="27">
        <f t="shared" si="514"/>
        <v>10902</v>
      </c>
      <c r="I10903" s="30" t="str">
        <f>IF(G10903='Check Register'!$E$1,H10903,"")</f>
        <v/>
      </c>
      <c r="J10903" s="16" t="str">
        <f t="shared" si="513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2"/>
        <v>October 20</v>
      </c>
      <c r="H10904" s="27">
        <f t="shared" si="514"/>
        <v>10903</v>
      </c>
      <c r="I10904" s="30" t="str">
        <f>IF(G10904='Check Register'!$E$1,H10904,"")</f>
        <v/>
      </c>
      <c r="J10904" s="16" t="str">
        <f t="shared" si="513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2"/>
        <v>October 20</v>
      </c>
      <c r="H10905" s="27">
        <f t="shared" si="514"/>
        <v>10904</v>
      </c>
      <c r="I10905" s="30" t="str">
        <f>IF(G10905='Check Register'!$E$1,H10905,"")</f>
        <v/>
      </c>
      <c r="J10905" s="16" t="str">
        <f t="shared" si="513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2"/>
        <v>October 20</v>
      </c>
      <c r="H10906" s="27">
        <f t="shared" si="514"/>
        <v>10905</v>
      </c>
      <c r="I10906" s="30" t="str">
        <f>IF(G10906='Check Register'!$E$1,H10906,"")</f>
        <v/>
      </c>
      <c r="J10906" s="16" t="str">
        <f t="shared" si="513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2"/>
        <v>October 20</v>
      </c>
      <c r="H10907" s="27">
        <f t="shared" si="514"/>
        <v>10906</v>
      </c>
      <c r="I10907" s="30" t="str">
        <f>IF(G10907='Check Register'!$E$1,H10907,"")</f>
        <v/>
      </c>
      <c r="J10907" s="16" t="str">
        <f t="shared" si="513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2"/>
        <v>October 20</v>
      </c>
      <c r="H10908" s="27">
        <f t="shared" si="514"/>
        <v>10907</v>
      </c>
      <c r="I10908" s="30" t="str">
        <f>IF(G10908='Check Register'!$E$1,H10908,"")</f>
        <v/>
      </c>
      <c r="J10908" s="16" t="str">
        <f t="shared" si="513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2"/>
        <v>October 20</v>
      </c>
      <c r="H10909" s="27">
        <f t="shared" si="514"/>
        <v>10908</v>
      </c>
      <c r="I10909" s="30" t="str">
        <f>IF(G10909='Check Register'!$E$1,H10909,"")</f>
        <v/>
      </c>
      <c r="J10909" s="16" t="str">
        <f t="shared" si="513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2"/>
        <v>October 20</v>
      </c>
      <c r="H10910" s="27">
        <f t="shared" si="514"/>
        <v>10909</v>
      </c>
      <c r="I10910" s="30" t="str">
        <f>IF(G10910='Check Register'!$E$1,H10910,"")</f>
        <v/>
      </c>
      <c r="J10910" s="16" t="str">
        <f t="shared" si="513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2"/>
        <v>October 20</v>
      </c>
      <c r="H10911" s="27">
        <f t="shared" si="514"/>
        <v>10910</v>
      </c>
      <c r="I10911" s="30" t="str">
        <f>IF(G10911='Check Register'!$E$1,H10911,"")</f>
        <v/>
      </c>
      <c r="J10911" s="16" t="str">
        <f t="shared" si="513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2"/>
        <v>October 20</v>
      </c>
      <c r="H10912" s="27">
        <f t="shared" si="514"/>
        <v>10911</v>
      </c>
      <c r="I10912" s="30" t="str">
        <f>IF(G10912='Check Register'!$E$1,H10912,"")</f>
        <v/>
      </c>
      <c r="J10912" s="16" t="str">
        <f t="shared" si="513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2"/>
        <v>October 20</v>
      </c>
      <c r="H10913" s="27">
        <f t="shared" si="514"/>
        <v>10912</v>
      </c>
      <c r="I10913" s="30" t="str">
        <f>IF(G10913='Check Register'!$E$1,H10913,"")</f>
        <v/>
      </c>
      <c r="J10913" s="16" t="str">
        <f t="shared" si="513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2"/>
        <v>October 20</v>
      </c>
      <c r="H10914" s="27">
        <f t="shared" si="514"/>
        <v>10913</v>
      </c>
      <c r="I10914" s="30" t="str">
        <f>IF(G10914='Check Register'!$E$1,H10914,"")</f>
        <v/>
      </c>
      <c r="J10914" s="16" t="str">
        <f t="shared" si="513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2"/>
        <v>October 20</v>
      </c>
      <c r="H10915" s="27">
        <f t="shared" si="514"/>
        <v>10914</v>
      </c>
      <c r="I10915" s="30" t="str">
        <f>IF(G10915='Check Register'!$E$1,H10915,"")</f>
        <v/>
      </c>
      <c r="J10915" s="16" t="str">
        <f t="shared" si="513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2"/>
        <v>October 20</v>
      </c>
      <c r="H10916" s="27">
        <f t="shared" si="514"/>
        <v>10915</v>
      </c>
      <c r="I10916" s="30" t="str">
        <f>IF(G10916='Check Register'!$E$1,H10916,"")</f>
        <v/>
      </c>
      <c r="J10916" s="16" t="str">
        <f t="shared" si="513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2"/>
        <v>October 20</v>
      </c>
      <c r="H10917" s="27">
        <f t="shared" si="514"/>
        <v>10916</v>
      </c>
      <c r="I10917" s="30" t="str">
        <f>IF(G10917='Check Register'!$E$1,H10917,"")</f>
        <v/>
      </c>
      <c r="J10917" s="16" t="str">
        <f t="shared" si="513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2"/>
        <v>October 20</v>
      </c>
      <c r="H10918" s="27">
        <f t="shared" si="514"/>
        <v>10917</v>
      </c>
      <c r="I10918" s="30" t="str">
        <f>IF(G10918='Check Register'!$E$1,H10918,"")</f>
        <v/>
      </c>
      <c r="J10918" s="16" t="str">
        <f t="shared" si="513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2"/>
        <v>October 20</v>
      </c>
      <c r="H10919" s="27">
        <f t="shared" si="514"/>
        <v>10918</v>
      </c>
      <c r="I10919" s="30" t="str">
        <f>IF(G10919='Check Register'!$E$1,H10919,"")</f>
        <v/>
      </c>
      <c r="J10919" s="16" t="str">
        <f t="shared" si="513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2"/>
        <v>October 20</v>
      </c>
      <c r="H10920" s="27">
        <f t="shared" si="514"/>
        <v>10919</v>
      </c>
      <c r="I10920" s="30" t="str">
        <f>IF(G10920='Check Register'!$E$1,H10920,"")</f>
        <v/>
      </c>
      <c r="J10920" s="16" t="str">
        <f t="shared" si="513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2"/>
        <v>October 20</v>
      </c>
      <c r="H10921" s="27">
        <f t="shared" si="514"/>
        <v>10920</v>
      </c>
      <c r="I10921" s="30" t="str">
        <f>IF(G10921='Check Register'!$E$1,H10921,"")</f>
        <v/>
      </c>
      <c r="J10921" s="16" t="str">
        <f t="shared" si="513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2"/>
        <v>October 20</v>
      </c>
      <c r="H10922" s="27">
        <f t="shared" si="514"/>
        <v>10921</v>
      </c>
      <c r="I10922" s="30" t="str">
        <f>IF(G10922='Check Register'!$E$1,H10922,"")</f>
        <v/>
      </c>
      <c r="J10922" s="16" t="str">
        <f t="shared" si="513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2"/>
        <v>October 20</v>
      </c>
      <c r="H10923" s="27">
        <f t="shared" si="514"/>
        <v>10922</v>
      </c>
      <c r="I10923" s="30" t="str">
        <f>IF(G10923='Check Register'!$E$1,H10923,"")</f>
        <v/>
      </c>
      <c r="J10923" s="16" t="str">
        <f t="shared" si="513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2"/>
        <v>October 20</v>
      </c>
      <c r="H10924" s="27">
        <f t="shared" si="514"/>
        <v>10923</v>
      </c>
      <c r="I10924" s="30" t="str">
        <f>IF(G10924='Check Register'!$E$1,H10924,"")</f>
        <v/>
      </c>
      <c r="J10924" s="16" t="str">
        <f t="shared" si="513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2"/>
        <v>October 20</v>
      </c>
      <c r="H10925" s="27">
        <f t="shared" si="514"/>
        <v>10924</v>
      </c>
      <c r="I10925" s="30" t="str">
        <f>IF(G10925='Check Register'!$E$1,H10925,"")</f>
        <v/>
      </c>
      <c r="J10925" s="16" t="str">
        <f t="shared" si="513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2"/>
        <v>October 20</v>
      </c>
      <c r="H10926" s="27">
        <f t="shared" si="514"/>
        <v>10925</v>
      </c>
      <c r="I10926" s="30" t="str">
        <f>IF(G10926='Check Register'!$E$1,H10926,"")</f>
        <v/>
      </c>
      <c r="J10926" s="16" t="str">
        <f t="shared" si="513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2"/>
        <v>October 20</v>
      </c>
      <c r="H10927" s="27">
        <f t="shared" si="514"/>
        <v>10926</v>
      </c>
      <c r="I10927" s="30" t="str">
        <f>IF(G10927='Check Register'!$E$1,H10927,"")</f>
        <v/>
      </c>
      <c r="J10927" s="16" t="str">
        <f t="shared" si="513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2"/>
        <v>October 20</v>
      </c>
      <c r="H10928" s="27">
        <f t="shared" si="514"/>
        <v>10927</v>
      </c>
      <c r="I10928" s="30" t="str">
        <f>IF(G10928='Check Register'!$E$1,H10928,"")</f>
        <v/>
      </c>
      <c r="J10928" s="16" t="str">
        <f t="shared" si="513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2"/>
        <v>October 20</v>
      </c>
      <c r="H10929" s="27">
        <f t="shared" si="514"/>
        <v>10928</v>
      </c>
      <c r="I10929" s="30" t="str">
        <f>IF(G10929='Check Register'!$E$1,H10929,"")</f>
        <v/>
      </c>
      <c r="J10929" s="16" t="str">
        <f t="shared" si="513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2"/>
        <v>October 20</v>
      </c>
      <c r="H10930" s="27">
        <f t="shared" si="514"/>
        <v>10929</v>
      </c>
      <c r="I10930" s="30" t="str">
        <f>IF(G10930='Check Register'!$E$1,H10930,"")</f>
        <v/>
      </c>
      <c r="J10930" s="16" t="str">
        <f t="shared" si="513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2"/>
        <v>October 20</v>
      </c>
      <c r="H10931" s="27">
        <f t="shared" si="514"/>
        <v>10930</v>
      </c>
      <c r="I10931" s="30" t="str">
        <f>IF(G10931='Check Register'!$E$1,H10931,"")</f>
        <v/>
      </c>
      <c r="J10931" s="16" t="str">
        <f t="shared" si="513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2"/>
        <v>October 20</v>
      </c>
      <c r="H10932" s="27">
        <f t="shared" si="514"/>
        <v>10931</v>
      </c>
      <c r="I10932" s="30" t="str">
        <f>IF(G10932='Check Register'!$E$1,H10932,"")</f>
        <v/>
      </c>
      <c r="J10932" s="16" t="str">
        <f t="shared" si="513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2"/>
        <v>October 20</v>
      </c>
      <c r="H10933" s="27">
        <f t="shared" si="514"/>
        <v>10932</v>
      </c>
      <c r="I10933" s="30" t="str">
        <f>IF(G10933='Check Register'!$E$1,H10933,"")</f>
        <v/>
      </c>
      <c r="J10933" s="16" t="str">
        <f t="shared" si="513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2"/>
        <v>October 20</v>
      </c>
      <c r="H10934" s="27">
        <f t="shared" si="514"/>
        <v>10933</v>
      </c>
      <c r="I10934" s="30" t="str">
        <f>IF(G10934='Check Register'!$E$1,H10934,"")</f>
        <v/>
      </c>
      <c r="J10934" s="16" t="str">
        <f t="shared" si="513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2"/>
        <v>October 20</v>
      </c>
      <c r="H10935" s="27">
        <f t="shared" si="514"/>
        <v>10934</v>
      </c>
      <c r="I10935" s="30" t="str">
        <f>IF(G10935='Check Register'!$E$1,H10935,"")</f>
        <v/>
      </c>
      <c r="J10935" s="16" t="str">
        <f t="shared" si="513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2"/>
        <v>October 20</v>
      </c>
      <c r="H10936" s="27">
        <f t="shared" si="514"/>
        <v>10935</v>
      </c>
      <c r="I10936" s="30" t="str">
        <f>IF(G10936='Check Register'!$E$1,H10936,"")</f>
        <v/>
      </c>
      <c r="J10936" s="16" t="str">
        <f t="shared" si="513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2"/>
        <v>October 20</v>
      </c>
      <c r="H10937" s="27">
        <f t="shared" si="514"/>
        <v>10936</v>
      </c>
      <c r="I10937" s="30" t="str">
        <f>IF(G10937='Check Register'!$E$1,H10937,"")</f>
        <v/>
      </c>
      <c r="J10937" s="16" t="str">
        <f t="shared" si="513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2"/>
        <v>October 20</v>
      </c>
      <c r="H10938" s="27">
        <f t="shared" si="514"/>
        <v>10937</v>
      </c>
      <c r="I10938" s="30" t="str">
        <f>IF(G10938='Check Register'!$E$1,H10938,"")</f>
        <v/>
      </c>
      <c r="J10938" s="16" t="str">
        <f t="shared" si="513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2"/>
        <v>October 20</v>
      </c>
      <c r="H10939" s="27">
        <f t="shared" si="514"/>
        <v>10938</v>
      </c>
      <c r="I10939" s="30" t="str">
        <f>IF(G10939='Check Register'!$E$1,H10939,"")</f>
        <v/>
      </c>
      <c r="J10939" s="16" t="str">
        <f t="shared" si="513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2"/>
        <v>October 20</v>
      </c>
      <c r="H10940" s="27">
        <f t="shared" si="514"/>
        <v>10939</v>
      </c>
      <c r="I10940" s="30" t="str">
        <f>IF(G10940='Check Register'!$E$1,H10940,"")</f>
        <v/>
      </c>
      <c r="J10940" s="16" t="str">
        <f t="shared" si="513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2"/>
        <v>October 20</v>
      </c>
      <c r="H10941" s="27">
        <f t="shared" si="514"/>
        <v>10940</v>
      </c>
      <c r="I10941" s="30" t="str">
        <f>IF(G10941='Check Register'!$E$1,H10941,"")</f>
        <v/>
      </c>
      <c r="J10941" s="16" t="str">
        <f t="shared" si="513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2"/>
        <v>October 20</v>
      </c>
      <c r="H10942" s="27">
        <f t="shared" si="514"/>
        <v>10941</v>
      </c>
      <c r="I10942" s="30" t="str">
        <f>IF(G10942='Check Register'!$E$1,H10942,"")</f>
        <v/>
      </c>
      <c r="J10942" s="16" t="str">
        <f t="shared" si="513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2"/>
        <v>October 20</v>
      </c>
      <c r="H10943" s="27">
        <f t="shared" si="514"/>
        <v>10942</v>
      </c>
      <c r="I10943" s="30" t="str">
        <f>IF(G10943='Check Register'!$E$1,H10943,"")</f>
        <v/>
      </c>
      <c r="J10943" s="16" t="str">
        <f t="shared" si="513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2"/>
        <v>October 20</v>
      </c>
      <c r="H10944" s="27">
        <f t="shared" si="514"/>
        <v>10943</v>
      </c>
      <c r="I10944" s="30" t="str">
        <f>IF(G10944='Check Register'!$E$1,H10944,"")</f>
        <v/>
      </c>
      <c r="J10944" s="16" t="str">
        <f t="shared" si="513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2"/>
        <v>October 20</v>
      </c>
      <c r="H10945" s="27">
        <f t="shared" si="514"/>
        <v>10944</v>
      </c>
      <c r="I10945" s="30" t="str">
        <f>IF(G10945='Check Register'!$E$1,H10945,"")</f>
        <v/>
      </c>
      <c r="J10945" s="16" t="str">
        <f t="shared" si="513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5">VLOOKUP(C10946,W:Y,3,TRUE)</f>
        <v>October 20</v>
      </c>
      <c r="H10946" s="27">
        <f t="shared" si="514"/>
        <v>10945</v>
      </c>
      <c r="I10946" s="30" t="str">
        <f>IF(G10946='Check Register'!$E$1,H10946,"")</f>
        <v/>
      </c>
      <c r="J10946" s="16" t="str">
        <f t="shared" ref="J10946:J11009" si="516">IFERROR(SMALL($I$2:$I$100000,H10946),"")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5"/>
        <v>October 20</v>
      </c>
      <c r="H10947" s="27">
        <f t="shared" si="514"/>
        <v>10946</v>
      </c>
      <c r="I10947" s="30" t="str">
        <f>IF(G10947='Check Register'!$E$1,H10947,"")</f>
        <v/>
      </c>
      <c r="J10947" s="16" t="str">
        <f t="shared" si="516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5"/>
        <v>October 20</v>
      </c>
      <c r="H10948" s="27">
        <f t="shared" si="514"/>
        <v>10947</v>
      </c>
      <c r="I10948" s="30" t="str">
        <f>IF(G10948='Check Register'!$E$1,H10948,"")</f>
        <v/>
      </c>
      <c r="J10948" s="16" t="str">
        <f t="shared" si="516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5"/>
        <v>October 20</v>
      </c>
      <c r="H10949" s="27">
        <f t="shared" si="514"/>
        <v>10948</v>
      </c>
      <c r="I10949" s="30" t="str">
        <f>IF(G10949='Check Register'!$E$1,H10949,"")</f>
        <v/>
      </c>
      <c r="J10949" s="16" t="str">
        <f t="shared" si="516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5"/>
        <v>October 20</v>
      </c>
      <c r="H10950" s="27">
        <f t="shared" si="514"/>
        <v>10949</v>
      </c>
      <c r="I10950" s="30" t="str">
        <f>IF(G10950='Check Register'!$E$1,H10950,"")</f>
        <v/>
      </c>
      <c r="J10950" s="16" t="str">
        <f t="shared" si="516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5"/>
        <v>October 20</v>
      </c>
      <c r="H10951" s="27">
        <f t="shared" si="514"/>
        <v>10950</v>
      </c>
      <c r="I10951" s="30" t="str">
        <f>IF(G10951='Check Register'!$E$1,H10951,"")</f>
        <v/>
      </c>
      <c r="J10951" s="16" t="str">
        <f t="shared" si="516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5"/>
        <v>October 20</v>
      </c>
      <c r="H10952" s="27">
        <f t="shared" ref="H10952:H11015" si="517">1+H10951</f>
        <v>10951</v>
      </c>
      <c r="I10952" s="30" t="str">
        <f>IF(G10952='Check Register'!$E$1,H10952,"")</f>
        <v/>
      </c>
      <c r="J10952" s="16" t="str">
        <f t="shared" si="516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5"/>
        <v>October 20</v>
      </c>
      <c r="H10953" s="27">
        <f t="shared" si="517"/>
        <v>10952</v>
      </c>
      <c r="I10953" s="30" t="str">
        <f>IF(G10953='Check Register'!$E$1,H10953,"")</f>
        <v/>
      </c>
      <c r="J10953" s="16" t="str">
        <f t="shared" si="516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5"/>
        <v>October 20</v>
      </c>
      <c r="H10954" s="27">
        <f t="shared" si="517"/>
        <v>10953</v>
      </c>
      <c r="I10954" s="30" t="str">
        <f>IF(G10954='Check Register'!$E$1,H10954,"")</f>
        <v/>
      </c>
      <c r="J10954" s="16" t="str">
        <f t="shared" si="516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5"/>
        <v>October 20</v>
      </c>
      <c r="H10955" s="27">
        <f t="shared" si="517"/>
        <v>10954</v>
      </c>
      <c r="I10955" s="30" t="str">
        <f>IF(G10955='Check Register'!$E$1,H10955,"")</f>
        <v/>
      </c>
      <c r="J10955" s="16" t="str">
        <f t="shared" si="516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5"/>
        <v>October 20</v>
      </c>
      <c r="H10956" s="27">
        <f t="shared" si="517"/>
        <v>10955</v>
      </c>
      <c r="I10956" s="30" t="str">
        <f>IF(G10956='Check Register'!$E$1,H10956,"")</f>
        <v/>
      </c>
      <c r="J10956" s="16" t="str">
        <f t="shared" si="516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5"/>
        <v>October 20</v>
      </c>
      <c r="H10957" s="27">
        <f t="shared" si="517"/>
        <v>10956</v>
      </c>
      <c r="I10957" s="30" t="str">
        <f>IF(G10957='Check Register'!$E$1,H10957,"")</f>
        <v/>
      </c>
      <c r="J10957" s="16" t="str">
        <f t="shared" si="516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5"/>
        <v>October 20</v>
      </c>
      <c r="H10958" s="27">
        <f t="shared" si="517"/>
        <v>10957</v>
      </c>
      <c r="I10958" s="30" t="str">
        <f>IF(G10958='Check Register'!$E$1,H10958,"")</f>
        <v/>
      </c>
      <c r="J10958" s="16" t="str">
        <f t="shared" si="516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5"/>
        <v>October 20</v>
      </c>
      <c r="H10959" s="27">
        <f t="shared" si="517"/>
        <v>10958</v>
      </c>
      <c r="I10959" s="30" t="str">
        <f>IF(G10959='Check Register'!$E$1,H10959,"")</f>
        <v/>
      </c>
      <c r="J10959" s="16" t="str">
        <f t="shared" si="516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5"/>
        <v>October 20</v>
      </c>
      <c r="H10960" s="27">
        <f t="shared" si="517"/>
        <v>10959</v>
      </c>
      <c r="I10960" s="30" t="str">
        <f>IF(G10960='Check Register'!$E$1,H10960,"")</f>
        <v/>
      </c>
      <c r="J10960" s="16" t="str">
        <f t="shared" si="516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5"/>
        <v>October 20</v>
      </c>
      <c r="H10961" s="27">
        <f t="shared" si="517"/>
        <v>10960</v>
      </c>
      <c r="I10961" s="30" t="str">
        <f>IF(G10961='Check Register'!$E$1,H10961,"")</f>
        <v/>
      </c>
      <c r="J10961" s="16" t="str">
        <f t="shared" si="516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5"/>
        <v>October 20</v>
      </c>
      <c r="H10962" s="27">
        <f t="shared" si="517"/>
        <v>10961</v>
      </c>
      <c r="I10962" s="30" t="str">
        <f>IF(G10962='Check Register'!$E$1,H10962,"")</f>
        <v/>
      </c>
      <c r="J10962" s="16" t="str">
        <f t="shared" si="516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5"/>
        <v>October 20</v>
      </c>
      <c r="H10963" s="27">
        <f t="shared" si="517"/>
        <v>10962</v>
      </c>
      <c r="I10963" s="30" t="str">
        <f>IF(G10963='Check Register'!$E$1,H10963,"")</f>
        <v/>
      </c>
      <c r="J10963" s="16" t="str">
        <f t="shared" si="516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5"/>
        <v>October 20</v>
      </c>
      <c r="H10964" s="27">
        <f t="shared" si="517"/>
        <v>10963</v>
      </c>
      <c r="I10964" s="30" t="str">
        <f>IF(G10964='Check Register'!$E$1,H10964,"")</f>
        <v/>
      </c>
      <c r="J10964" s="16" t="str">
        <f t="shared" si="516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5"/>
        <v>October 20</v>
      </c>
      <c r="H10965" s="27">
        <f t="shared" si="517"/>
        <v>10964</v>
      </c>
      <c r="I10965" s="30" t="str">
        <f>IF(G10965='Check Register'!$E$1,H10965,"")</f>
        <v/>
      </c>
      <c r="J10965" s="16" t="str">
        <f t="shared" si="516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5"/>
        <v>October 20</v>
      </c>
      <c r="H10966" s="27">
        <f t="shared" si="517"/>
        <v>10965</v>
      </c>
      <c r="I10966" s="30" t="str">
        <f>IF(G10966='Check Register'!$E$1,H10966,"")</f>
        <v/>
      </c>
      <c r="J10966" s="16" t="str">
        <f t="shared" si="516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5"/>
        <v>October 20</v>
      </c>
      <c r="H10967" s="27">
        <f t="shared" si="517"/>
        <v>10966</v>
      </c>
      <c r="I10967" s="30" t="str">
        <f>IF(G10967='Check Register'!$E$1,H10967,"")</f>
        <v/>
      </c>
      <c r="J10967" s="16" t="str">
        <f t="shared" si="516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5"/>
        <v>October 20</v>
      </c>
      <c r="H10968" s="27">
        <f t="shared" si="517"/>
        <v>10967</v>
      </c>
      <c r="I10968" s="30" t="str">
        <f>IF(G10968='Check Register'!$E$1,H10968,"")</f>
        <v/>
      </c>
      <c r="J10968" s="16" t="str">
        <f t="shared" si="516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5"/>
        <v>October 20</v>
      </c>
      <c r="H10969" s="27">
        <f t="shared" si="517"/>
        <v>10968</v>
      </c>
      <c r="I10969" s="30" t="str">
        <f>IF(G10969='Check Register'!$E$1,H10969,"")</f>
        <v/>
      </c>
      <c r="J10969" s="16" t="str">
        <f t="shared" si="516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5"/>
        <v>October 20</v>
      </c>
      <c r="H10970" s="27">
        <f t="shared" si="517"/>
        <v>10969</v>
      </c>
      <c r="I10970" s="30" t="str">
        <f>IF(G10970='Check Register'!$E$1,H10970,"")</f>
        <v/>
      </c>
      <c r="J10970" s="16" t="str">
        <f t="shared" si="516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5"/>
        <v>October 20</v>
      </c>
      <c r="H10971" s="27">
        <f t="shared" si="517"/>
        <v>10970</v>
      </c>
      <c r="I10971" s="30" t="str">
        <f>IF(G10971='Check Register'!$E$1,H10971,"")</f>
        <v/>
      </c>
      <c r="J10971" s="16" t="str">
        <f t="shared" si="516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5"/>
        <v>October 20</v>
      </c>
      <c r="H10972" s="27">
        <f t="shared" si="517"/>
        <v>10971</v>
      </c>
      <c r="I10972" s="30" t="str">
        <f>IF(G10972='Check Register'!$E$1,H10972,"")</f>
        <v/>
      </c>
      <c r="J10972" s="16" t="str">
        <f t="shared" si="516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5"/>
        <v>October 20</v>
      </c>
      <c r="H10973" s="27">
        <f t="shared" si="517"/>
        <v>10972</v>
      </c>
      <c r="I10973" s="30" t="str">
        <f>IF(G10973='Check Register'!$E$1,H10973,"")</f>
        <v/>
      </c>
      <c r="J10973" s="16" t="str">
        <f t="shared" si="516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5"/>
        <v>October 20</v>
      </c>
      <c r="H10974" s="27">
        <f t="shared" si="517"/>
        <v>10973</v>
      </c>
      <c r="I10974" s="30" t="str">
        <f>IF(G10974='Check Register'!$E$1,H10974,"")</f>
        <v/>
      </c>
      <c r="J10974" s="16" t="str">
        <f t="shared" si="516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5"/>
        <v>October 20</v>
      </c>
      <c r="H10975" s="27">
        <f t="shared" si="517"/>
        <v>10974</v>
      </c>
      <c r="I10975" s="30" t="str">
        <f>IF(G10975='Check Register'!$E$1,H10975,"")</f>
        <v/>
      </c>
      <c r="J10975" s="16" t="str">
        <f t="shared" si="516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5"/>
        <v>October 20</v>
      </c>
      <c r="H10976" s="27">
        <f t="shared" si="517"/>
        <v>10975</v>
      </c>
      <c r="I10976" s="30" t="str">
        <f>IF(G10976='Check Register'!$E$1,H10976,"")</f>
        <v/>
      </c>
      <c r="J10976" s="16" t="str">
        <f t="shared" si="516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5"/>
        <v>October 20</v>
      </c>
      <c r="H10977" s="27">
        <f t="shared" si="517"/>
        <v>10976</v>
      </c>
      <c r="I10977" s="30" t="str">
        <f>IF(G10977='Check Register'!$E$1,H10977,"")</f>
        <v/>
      </c>
      <c r="J10977" s="16" t="str">
        <f t="shared" si="516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5"/>
        <v>October 20</v>
      </c>
      <c r="H10978" s="27">
        <f t="shared" si="517"/>
        <v>10977</v>
      </c>
      <c r="I10978" s="30" t="str">
        <f>IF(G10978='Check Register'!$E$1,H10978,"")</f>
        <v/>
      </c>
      <c r="J10978" s="16" t="str">
        <f t="shared" si="516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5"/>
        <v>October 20</v>
      </c>
      <c r="H10979" s="27">
        <f t="shared" si="517"/>
        <v>10978</v>
      </c>
      <c r="I10979" s="30" t="str">
        <f>IF(G10979='Check Register'!$E$1,H10979,"")</f>
        <v/>
      </c>
      <c r="J10979" s="16" t="str">
        <f t="shared" si="516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5"/>
        <v>October 20</v>
      </c>
      <c r="H10980" s="27">
        <f t="shared" si="517"/>
        <v>10979</v>
      </c>
      <c r="I10980" s="30" t="str">
        <f>IF(G10980='Check Register'!$E$1,H10980,"")</f>
        <v/>
      </c>
      <c r="J10980" s="16" t="str">
        <f t="shared" si="516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5"/>
        <v>October 20</v>
      </c>
      <c r="H10981" s="27">
        <f t="shared" si="517"/>
        <v>10980</v>
      </c>
      <c r="I10981" s="30" t="str">
        <f>IF(G10981='Check Register'!$E$1,H10981,"")</f>
        <v/>
      </c>
      <c r="J10981" s="16" t="str">
        <f t="shared" si="516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5"/>
        <v>October 20</v>
      </c>
      <c r="H10982" s="27">
        <f t="shared" si="517"/>
        <v>10981</v>
      </c>
      <c r="I10982" s="30" t="str">
        <f>IF(G10982='Check Register'!$E$1,H10982,"")</f>
        <v/>
      </c>
      <c r="J10982" s="16" t="str">
        <f t="shared" si="516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5"/>
        <v>October 20</v>
      </c>
      <c r="H10983" s="27">
        <f t="shared" si="517"/>
        <v>10982</v>
      </c>
      <c r="I10983" s="30" t="str">
        <f>IF(G10983='Check Register'!$E$1,H10983,"")</f>
        <v/>
      </c>
      <c r="J10983" s="16" t="str">
        <f t="shared" si="516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5"/>
        <v>October 20</v>
      </c>
      <c r="H10984" s="27">
        <f t="shared" si="517"/>
        <v>10983</v>
      </c>
      <c r="I10984" s="30" t="str">
        <f>IF(G10984='Check Register'!$E$1,H10984,"")</f>
        <v/>
      </c>
      <c r="J10984" s="16" t="str">
        <f t="shared" si="516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5"/>
        <v>October 20</v>
      </c>
      <c r="H10985" s="27">
        <f t="shared" si="517"/>
        <v>10984</v>
      </c>
      <c r="I10985" s="30" t="str">
        <f>IF(G10985='Check Register'!$E$1,H10985,"")</f>
        <v/>
      </c>
      <c r="J10985" s="16" t="str">
        <f t="shared" si="516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5"/>
        <v>October 20</v>
      </c>
      <c r="H10986" s="27">
        <f t="shared" si="517"/>
        <v>10985</v>
      </c>
      <c r="I10986" s="30" t="str">
        <f>IF(G10986='Check Register'!$E$1,H10986,"")</f>
        <v/>
      </c>
      <c r="J10986" s="16" t="str">
        <f t="shared" si="516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5"/>
        <v>October 20</v>
      </c>
      <c r="H10987" s="27">
        <f t="shared" si="517"/>
        <v>10986</v>
      </c>
      <c r="I10987" s="30" t="str">
        <f>IF(G10987='Check Register'!$E$1,H10987,"")</f>
        <v/>
      </c>
      <c r="J10987" s="16" t="str">
        <f t="shared" si="516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5"/>
        <v>October 20</v>
      </c>
      <c r="H10988" s="27">
        <f t="shared" si="517"/>
        <v>10987</v>
      </c>
      <c r="I10988" s="30" t="str">
        <f>IF(G10988='Check Register'!$E$1,H10988,"")</f>
        <v/>
      </c>
      <c r="J10988" s="16" t="str">
        <f t="shared" si="516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5"/>
        <v>October 20</v>
      </c>
      <c r="H10989" s="27">
        <f t="shared" si="517"/>
        <v>10988</v>
      </c>
      <c r="I10989" s="30" t="str">
        <f>IF(G10989='Check Register'!$E$1,H10989,"")</f>
        <v/>
      </c>
      <c r="J10989" s="16" t="str">
        <f t="shared" si="516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5"/>
        <v>October 20</v>
      </c>
      <c r="H10990" s="27">
        <f t="shared" si="517"/>
        <v>10989</v>
      </c>
      <c r="I10990" s="30" t="str">
        <f>IF(G10990='Check Register'!$E$1,H10990,"")</f>
        <v/>
      </c>
      <c r="J10990" s="16" t="str">
        <f t="shared" si="516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5"/>
        <v>October 20</v>
      </c>
      <c r="H10991" s="27">
        <f t="shared" si="517"/>
        <v>10990</v>
      </c>
      <c r="I10991" s="30" t="str">
        <f>IF(G10991='Check Register'!$E$1,H10991,"")</f>
        <v/>
      </c>
      <c r="J10991" s="16" t="str">
        <f t="shared" si="516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5"/>
        <v>October 20</v>
      </c>
      <c r="H10992" s="27">
        <f t="shared" si="517"/>
        <v>10991</v>
      </c>
      <c r="I10992" s="30" t="str">
        <f>IF(G10992='Check Register'!$E$1,H10992,"")</f>
        <v/>
      </c>
      <c r="J10992" s="16" t="str">
        <f t="shared" si="516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5"/>
        <v>October 20</v>
      </c>
      <c r="H10993" s="27">
        <f t="shared" si="517"/>
        <v>10992</v>
      </c>
      <c r="I10993" s="30" t="str">
        <f>IF(G10993='Check Register'!$E$1,H10993,"")</f>
        <v/>
      </c>
      <c r="J10993" s="16" t="str">
        <f t="shared" si="516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5"/>
        <v>October 20</v>
      </c>
      <c r="H10994" s="27">
        <f t="shared" si="517"/>
        <v>10993</v>
      </c>
      <c r="I10994" s="30" t="str">
        <f>IF(G10994='Check Register'!$E$1,H10994,"")</f>
        <v/>
      </c>
      <c r="J10994" s="16" t="str">
        <f t="shared" si="516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5"/>
        <v>October 20</v>
      </c>
      <c r="H10995" s="27">
        <f t="shared" si="517"/>
        <v>10994</v>
      </c>
      <c r="I10995" s="30" t="str">
        <f>IF(G10995='Check Register'!$E$1,H10995,"")</f>
        <v/>
      </c>
      <c r="J10995" s="16" t="str">
        <f t="shared" si="516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5"/>
        <v>October 20</v>
      </c>
      <c r="H10996" s="27">
        <f t="shared" si="517"/>
        <v>10995</v>
      </c>
      <c r="I10996" s="30" t="str">
        <f>IF(G10996='Check Register'!$E$1,H10996,"")</f>
        <v/>
      </c>
      <c r="J10996" s="16" t="str">
        <f t="shared" si="516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5"/>
        <v>October 20</v>
      </c>
      <c r="H10997" s="27">
        <f t="shared" si="517"/>
        <v>10996</v>
      </c>
      <c r="I10997" s="30" t="str">
        <f>IF(G10997='Check Register'!$E$1,H10997,"")</f>
        <v/>
      </c>
      <c r="J10997" s="16" t="str">
        <f t="shared" si="516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5"/>
        <v>October 20</v>
      </c>
      <c r="H10998" s="27">
        <f t="shared" si="517"/>
        <v>10997</v>
      </c>
      <c r="I10998" s="30" t="str">
        <f>IF(G10998='Check Register'!$E$1,H10998,"")</f>
        <v/>
      </c>
      <c r="J10998" s="16" t="str">
        <f t="shared" si="516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5"/>
        <v>October 20</v>
      </c>
      <c r="H10999" s="27">
        <f t="shared" si="517"/>
        <v>10998</v>
      </c>
      <c r="I10999" s="30" t="str">
        <f>IF(G10999='Check Register'!$E$1,H10999,"")</f>
        <v/>
      </c>
      <c r="J10999" s="16" t="str">
        <f t="shared" si="516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5"/>
        <v>October 20</v>
      </c>
      <c r="H11000" s="27">
        <f t="shared" si="517"/>
        <v>10999</v>
      </c>
      <c r="I11000" s="30" t="str">
        <f>IF(G11000='Check Register'!$E$1,H11000,"")</f>
        <v/>
      </c>
      <c r="J11000" s="16" t="str">
        <f t="shared" si="516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5"/>
        <v>October 20</v>
      </c>
      <c r="H11001" s="27">
        <f t="shared" si="517"/>
        <v>11000</v>
      </c>
      <c r="I11001" s="30" t="str">
        <f>IF(G11001='Check Register'!$E$1,H11001,"")</f>
        <v/>
      </c>
      <c r="J11001" s="16" t="str">
        <f t="shared" si="516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5"/>
        <v>October 20</v>
      </c>
      <c r="H11002" s="27">
        <f t="shared" si="517"/>
        <v>11001</v>
      </c>
      <c r="I11002" s="30" t="str">
        <f>IF(G11002='Check Register'!$E$1,H11002,"")</f>
        <v/>
      </c>
      <c r="J11002" s="16" t="str">
        <f t="shared" si="516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5"/>
        <v>October 20</v>
      </c>
      <c r="H11003" s="27">
        <f t="shared" si="517"/>
        <v>11002</v>
      </c>
      <c r="I11003" s="30" t="str">
        <f>IF(G11003='Check Register'!$E$1,H11003,"")</f>
        <v/>
      </c>
      <c r="J11003" s="16" t="str">
        <f t="shared" si="516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5"/>
        <v>October 20</v>
      </c>
      <c r="H11004" s="27">
        <f t="shared" si="517"/>
        <v>11003</v>
      </c>
      <c r="I11004" s="30" t="str">
        <f>IF(G11004='Check Register'!$E$1,H11004,"")</f>
        <v/>
      </c>
      <c r="J11004" s="16" t="str">
        <f t="shared" si="516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5"/>
        <v>October 20</v>
      </c>
      <c r="H11005" s="27">
        <f t="shared" si="517"/>
        <v>11004</v>
      </c>
      <c r="I11005" s="30" t="str">
        <f>IF(G11005='Check Register'!$E$1,H11005,"")</f>
        <v/>
      </c>
      <c r="J11005" s="16" t="str">
        <f t="shared" si="516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5"/>
        <v>October 20</v>
      </c>
      <c r="H11006" s="27">
        <f t="shared" si="517"/>
        <v>11005</v>
      </c>
      <c r="I11006" s="30" t="str">
        <f>IF(G11006='Check Register'!$E$1,H11006,"")</f>
        <v/>
      </c>
      <c r="J11006" s="16" t="str">
        <f t="shared" si="516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5"/>
        <v>October 20</v>
      </c>
      <c r="H11007" s="27">
        <f t="shared" si="517"/>
        <v>11006</v>
      </c>
      <c r="I11007" s="30" t="str">
        <f>IF(G11007='Check Register'!$E$1,H11007,"")</f>
        <v/>
      </c>
      <c r="J11007" s="16" t="str">
        <f t="shared" si="516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5"/>
        <v>October 20</v>
      </c>
      <c r="H11008" s="27">
        <f t="shared" si="517"/>
        <v>11007</v>
      </c>
      <c r="I11008" s="30" t="str">
        <f>IF(G11008='Check Register'!$E$1,H11008,"")</f>
        <v/>
      </c>
      <c r="J11008" s="16" t="str">
        <f t="shared" si="516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5"/>
        <v>October 20</v>
      </c>
      <c r="H11009" s="27">
        <f t="shared" si="517"/>
        <v>11008</v>
      </c>
      <c r="I11009" s="30" t="str">
        <f>IF(G11009='Check Register'!$E$1,H11009,"")</f>
        <v/>
      </c>
      <c r="J11009" s="16" t="str">
        <f t="shared" si="516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8">VLOOKUP(C11010,W:Y,3,TRUE)</f>
        <v>October 20</v>
      </c>
      <c r="H11010" s="27">
        <f t="shared" si="517"/>
        <v>11009</v>
      </c>
      <c r="I11010" s="30" t="str">
        <f>IF(G11010='Check Register'!$E$1,H11010,"")</f>
        <v/>
      </c>
      <c r="J11010" s="16" t="str">
        <f t="shared" ref="J11010:J11073" si="519">IFERROR(SMALL($I$2:$I$100000,H11010),"")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8"/>
        <v>October 20</v>
      </c>
      <c r="H11011" s="27">
        <f t="shared" si="517"/>
        <v>11010</v>
      </c>
      <c r="I11011" s="30" t="str">
        <f>IF(G11011='Check Register'!$E$1,H11011,"")</f>
        <v/>
      </c>
      <c r="J11011" s="16" t="str">
        <f t="shared" si="519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8"/>
        <v>October 20</v>
      </c>
      <c r="H11012" s="27">
        <f t="shared" si="517"/>
        <v>11011</v>
      </c>
      <c r="I11012" s="30" t="str">
        <f>IF(G11012='Check Register'!$E$1,H11012,"")</f>
        <v/>
      </c>
      <c r="J11012" s="16" t="str">
        <f t="shared" si="519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8"/>
        <v>October 20</v>
      </c>
      <c r="H11013" s="27">
        <f t="shared" si="517"/>
        <v>11012</v>
      </c>
      <c r="I11013" s="30" t="str">
        <f>IF(G11013='Check Register'!$E$1,H11013,"")</f>
        <v/>
      </c>
      <c r="J11013" s="16" t="str">
        <f t="shared" si="519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8"/>
        <v>October 20</v>
      </c>
      <c r="H11014" s="27">
        <f t="shared" si="517"/>
        <v>11013</v>
      </c>
      <c r="I11014" s="30" t="str">
        <f>IF(G11014='Check Register'!$E$1,H11014,"")</f>
        <v/>
      </c>
      <c r="J11014" s="16" t="str">
        <f t="shared" si="519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8"/>
        <v>October 20</v>
      </c>
      <c r="H11015" s="27">
        <f t="shared" si="517"/>
        <v>11014</v>
      </c>
      <c r="I11015" s="30" t="str">
        <f>IF(G11015='Check Register'!$E$1,H11015,"")</f>
        <v/>
      </c>
      <c r="J11015" s="16" t="str">
        <f t="shared" si="519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8"/>
        <v>October 20</v>
      </c>
      <c r="H11016" s="27">
        <f t="shared" ref="H11016:H11079" si="520">1+H11015</f>
        <v>11015</v>
      </c>
      <c r="I11016" s="30" t="str">
        <f>IF(G11016='Check Register'!$E$1,H11016,"")</f>
        <v/>
      </c>
      <c r="J11016" s="16" t="str">
        <f t="shared" si="519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8"/>
        <v>October 20</v>
      </c>
      <c r="H11017" s="27">
        <f t="shared" si="520"/>
        <v>11016</v>
      </c>
      <c r="I11017" s="30" t="str">
        <f>IF(G11017='Check Register'!$E$1,H11017,"")</f>
        <v/>
      </c>
      <c r="J11017" s="16" t="str">
        <f t="shared" si="519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8"/>
        <v>October 20</v>
      </c>
      <c r="H11018" s="27">
        <f t="shared" si="520"/>
        <v>11017</v>
      </c>
      <c r="I11018" s="30" t="str">
        <f>IF(G11018='Check Register'!$E$1,H11018,"")</f>
        <v/>
      </c>
      <c r="J11018" s="16" t="str">
        <f t="shared" si="519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8"/>
        <v>October 20</v>
      </c>
      <c r="H11019" s="27">
        <f t="shared" si="520"/>
        <v>11018</v>
      </c>
      <c r="I11019" s="30" t="str">
        <f>IF(G11019='Check Register'!$E$1,H11019,"")</f>
        <v/>
      </c>
      <c r="J11019" s="16" t="str">
        <f t="shared" si="519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8"/>
        <v>October 20</v>
      </c>
      <c r="H11020" s="27">
        <f t="shared" si="520"/>
        <v>11019</v>
      </c>
      <c r="I11020" s="30" t="str">
        <f>IF(G11020='Check Register'!$E$1,H11020,"")</f>
        <v/>
      </c>
      <c r="J11020" s="16" t="str">
        <f t="shared" si="519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8"/>
        <v>October 20</v>
      </c>
      <c r="H11021" s="27">
        <f t="shared" si="520"/>
        <v>11020</v>
      </c>
      <c r="I11021" s="30" t="str">
        <f>IF(G11021='Check Register'!$E$1,H11021,"")</f>
        <v/>
      </c>
      <c r="J11021" s="16" t="str">
        <f t="shared" si="519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8"/>
        <v>October 20</v>
      </c>
      <c r="H11022" s="27">
        <f t="shared" si="520"/>
        <v>11021</v>
      </c>
      <c r="I11022" s="30" t="str">
        <f>IF(G11022='Check Register'!$E$1,H11022,"")</f>
        <v/>
      </c>
      <c r="J11022" s="16" t="str">
        <f t="shared" si="519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8"/>
        <v>October 20</v>
      </c>
      <c r="H11023" s="27">
        <f t="shared" si="520"/>
        <v>11022</v>
      </c>
      <c r="I11023" s="30" t="str">
        <f>IF(G11023='Check Register'!$E$1,H11023,"")</f>
        <v/>
      </c>
      <c r="J11023" s="16" t="str">
        <f t="shared" si="519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8"/>
        <v>October 20</v>
      </c>
      <c r="H11024" s="27">
        <f t="shared" si="520"/>
        <v>11023</v>
      </c>
      <c r="I11024" s="30" t="str">
        <f>IF(G11024='Check Register'!$E$1,H11024,"")</f>
        <v/>
      </c>
      <c r="J11024" s="16" t="str">
        <f t="shared" si="519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8"/>
        <v>October 20</v>
      </c>
      <c r="H11025" s="27">
        <f t="shared" si="520"/>
        <v>11024</v>
      </c>
      <c r="I11025" s="30" t="str">
        <f>IF(G11025='Check Register'!$E$1,H11025,"")</f>
        <v/>
      </c>
      <c r="J11025" s="16" t="str">
        <f t="shared" si="519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8"/>
        <v>October 20</v>
      </c>
      <c r="H11026" s="27">
        <f t="shared" si="520"/>
        <v>11025</v>
      </c>
      <c r="I11026" s="30" t="str">
        <f>IF(G11026='Check Register'!$E$1,H11026,"")</f>
        <v/>
      </c>
      <c r="J11026" s="16" t="str">
        <f t="shared" si="519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8"/>
        <v>October 20</v>
      </c>
      <c r="H11027" s="27">
        <f t="shared" si="520"/>
        <v>11026</v>
      </c>
      <c r="I11027" s="30" t="str">
        <f>IF(G11027='Check Register'!$E$1,H11027,"")</f>
        <v/>
      </c>
      <c r="J11027" s="16" t="str">
        <f t="shared" si="519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8"/>
        <v>October 20</v>
      </c>
      <c r="H11028" s="27">
        <f t="shared" si="520"/>
        <v>11027</v>
      </c>
      <c r="I11028" s="30" t="str">
        <f>IF(G11028='Check Register'!$E$1,H11028,"")</f>
        <v/>
      </c>
      <c r="J11028" s="16" t="str">
        <f t="shared" si="519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8"/>
        <v>October 20</v>
      </c>
      <c r="H11029" s="27">
        <f t="shared" si="520"/>
        <v>11028</v>
      </c>
      <c r="I11029" s="30" t="str">
        <f>IF(G11029='Check Register'!$E$1,H11029,"")</f>
        <v/>
      </c>
      <c r="J11029" s="16" t="str">
        <f t="shared" si="519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8"/>
        <v>October 20</v>
      </c>
      <c r="H11030" s="27">
        <f t="shared" si="520"/>
        <v>11029</v>
      </c>
      <c r="I11030" s="30" t="str">
        <f>IF(G11030='Check Register'!$E$1,H11030,"")</f>
        <v/>
      </c>
      <c r="J11030" s="16" t="str">
        <f t="shared" si="519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8"/>
        <v>October 20</v>
      </c>
      <c r="H11031" s="27">
        <f t="shared" si="520"/>
        <v>11030</v>
      </c>
      <c r="I11031" s="30" t="str">
        <f>IF(G11031='Check Register'!$E$1,H11031,"")</f>
        <v/>
      </c>
      <c r="J11031" s="16" t="str">
        <f t="shared" si="519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8"/>
        <v>October 20</v>
      </c>
      <c r="H11032" s="27">
        <f t="shared" si="520"/>
        <v>11031</v>
      </c>
      <c r="I11032" s="30" t="str">
        <f>IF(G11032='Check Register'!$E$1,H11032,"")</f>
        <v/>
      </c>
      <c r="J11032" s="16" t="str">
        <f t="shared" si="519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8"/>
        <v>October 20</v>
      </c>
      <c r="H11033" s="27">
        <f t="shared" si="520"/>
        <v>11032</v>
      </c>
      <c r="I11033" s="30" t="str">
        <f>IF(G11033='Check Register'!$E$1,H11033,"")</f>
        <v/>
      </c>
      <c r="J11033" s="16" t="str">
        <f t="shared" si="519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8"/>
        <v>October 20</v>
      </c>
      <c r="H11034" s="27">
        <f t="shared" si="520"/>
        <v>11033</v>
      </c>
      <c r="I11034" s="30" t="str">
        <f>IF(G11034='Check Register'!$E$1,H11034,"")</f>
        <v/>
      </c>
      <c r="J11034" s="16" t="str">
        <f t="shared" si="519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8"/>
        <v>October 20</v>
      </c>
      <c r="H11035" s="27">
        <f t="shared" si="520"/>
        <v>11034</v>
      </c>
      <c r="I11035" s="30" t="str">
        <f>IF(G11035='Check Register'!$E$1,H11035,"")</f>
        <v/>
      </c>
      <c r="J11035" s="16" t="str">
        <f t="shared" si="519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8"/>
        <v>October 20</v>
      </c>
      <c r="H11036" s="27">
        <f t="shared" si="520"/>
        <v>11035</v>
      </c>
      <c r="I11036" s="30" t="str">
        <f>IF(G11036='Check Register'!$E$1,H11036,"")</f>
        <v/>
      </c>
      <c r="J11036" s="16" t="str">
        <f t="shared" si="519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8"/>
        <v>October 20</v>
      </c>
      <c r="H11037" s="27">
        <f t="shared" si="520"/>
        <v>11036</v>
      </c>
      <c r="I11037" s="30" t="str">
        <f>IF(G11037='Check Register'!$E$1,H11037,"")</f>
        <v/>
      </c>
      <c r="J11037" s="16" t="str">
        <f t="shared" si="519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8"/>
        <v>October 20</v>
      </c>
      <c r="H11038" s="27">
        <f t="shared" si="520"/>
        <v>11037</v>
      </c>
      <c r="I11038" s="30" t="str">
        <f>IF(G11038='Check Register'!$E$1,H11038,"")</f>
        <v/>
      </c>
      <c r="J11038" s="16" t="str">
        <f t="shared" si="519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8"/>
        <v>October 20</v>
      </c>
      <c r="H11039" s="27">
        <f t="shared" si="520"/>
        <v>11038</v>
      </c>
      <c r="I11039" s="30" t="str">
        <f>IF(G11039='Check Register'!$E$1,H11039,"")</f>
        <v/>
      </c>
      <c r="J11039" s="16" t="str">
        <f t="shared" si="519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8"/>
        <v>October 20</v>
      </c>
      <c r="H11040" s="27">
        <f t="shared" si="520"/>
        <v>11039</v>
      </c>
      <c r="I11040" s="30" t="str">
        <f>IF(G11040='Check Register'!$E$1,H11040,"")</f>
        <v/>
      </c>
      <c r="J11040" s="16" t="str">
        <f t="shared" si="519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8"/>
        <v>October 20</v>
      </c>
      <c r="H11041" s="27">
        <f t="shared" si="520"/>
        <v>11040</v>
      </c>
      <c r="I11041" s="30" t="str">
        <f>IF(G11041='Check Register'!$E$1,H11041,"")</f>
        <v/>
      </c>
      <c r="J11041" s="16" t="str">
        <f t="shared" si="519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8"/>
        <v>October 20</v>
      </c>
      <c r="H11042" s="27">
        <f t="shared" si="520"/>
        <v>11041</v>
      </c>
      <c r="I11042" s="30" t="str">
        <f>IF(G11042='Check Register'!$E$1,H11042,"")</f>
        <v/>
      </c>
      <c r="J11042" s="16" t="str">
        <f t="shared" si="519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8"/>
        <v>October 20</v>
      </c>
      <c r="H11043" s="27">
        <f t="shared" si="520"/>
        <v>11042</v>
      </c>
      <c r="I11043" s="30" t="str">
        <f>IF(G11043='Check Register'!$E$1,H11043,"")</f>
        <v/>
      </c>
      <c r="J11043" s="16" t="str">
        <f t="shared" si="519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8"/>
        <v>October 20</v>
      </c>
      <c r="H11044" s="27">
        <f t="shared" si="520"/>
        <v>11043</v>
      </c>
      <c r="I11044" s="30" t="str">
        <f>IF(G11044='Check Register'!$E$1,H11044,"")</f>
        <v/>
      </c>
      <c r="J11044" s="16" t="str">
        <f t="shared" si="519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8"/>
        <v>October 20</v>
      </c>
      <c r="H11045" s="27">
        <f t="shared" si="520"/>
        <v>11044</v>
      </c>
      <c r="I11045" s="30" t="str">
        <f>IF(G11045='Check Register'!$E$1,H11045,"")</f>
        <v/>
      </c>
      <c r="J11045" s="16" t="str">
        <f t="shared" si="519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8"/>
        <v>October 20</v>
      </c>
      <c r="H11046" s="27">
        <f t="shared" si="520"/>
        <v>11045</v>
      </c>
      <c r="I11046" s="30" t="str">
        <f>IF(G11046='Check Register'!$E$1,H11046,"")</f>
        <v/>
      </c>
      <c r="J11046" s="16" t="str">
        <f t="shared" si="519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8"/>
        <v>November 20</v>
      </c>
      <c r="H11047" s="27">
        <f t="shared" si="520"/>
        <v>11046</v>
      </c>
      <c r="I11047" s="30" t="str">
        <f>IF(G11047='Check Register'!$E$1,H11047,"")</f>
        <v/>
      </c>
      <c r="J11047" s="16" t="str">
        <f t="shared" si="519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8"/>
        <v>November 20</v>
      </c>
      <c r="H11048" s="27">
        <f t="shared" si="520"/>
        <v>11047</v>
      </c>
      <c r="I11048" s="30" t="str">
        <f>IF(G11048='Check Register'!$E$1,H11048,"")</f>
        <v/>
      </c>
      <c r="J11048" s="16" t="str">
        <f t="shared" si="519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8"/>
        <v>November 20</v>
      </c>
      <c r="H11049" s="27">
        <f t="shared" si="520"/>
        <v>11048</v>
      </c>
      <c r="I11049" s="30" t="str">
        <f>IF(G11049='Check Register'!$E$1,H11049,"")</f>
        <v/>
      </c>
      <c r="J11049" s="16" t="str">
        <f t="shared" si="519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8"/>
        <v>November 20</v>
      </c>
      <c r="H11050" s="27">
        <f t="shared" si="520"/>
        <v>11049</v>
      </c>
      <c r="I11050" s="30" t="str">
        <f>IF(G11050='Check Register'!$E$1,H11050,"")</f>
        <v/>
      </c>
      <c r="J11050" s="16" t="str">
        <f t="shared" si="519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8"/>
        <v>November 20</v>
      </c>
      <c r="H11051" s="27">
        <f t="shared" si="520"/>
        <v>11050</v>
      </c>
      <c r="I11051" s="30" t="str">
        <f>IF(G11051='Check Register'!$E$1,H11051,"")</f>
        <v/>
      </c>
      <c r="J11051" s="16" t="str">
        <f t="shared" si="519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8"/>
        <v>November 20</v>
      </c>
      <c r="H11052" s="27">
        <f t="shared" si="520"/>
        <v>11051</v>
      </c>
      <c r="I11052" s="30" t="str">
        <f>IF(G11052='Check Register'!$E$1,H11052,"")</f>
        <v/>
      </c>
      <c r="J11052" s="16" t="str">
        <f t="shared" si="519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8"/>
        <v>November 20</v>
      </c>
      <c r="H11053" s="27">
        <f t="shared" si="520"/>
        <v>11052</v>
      </c>
      <c r="I11053" s="30" t="str">
        <f>IF(G11053='Check Register'!$E$1,H11053,"")</f>
        <v/>
      </c>
      <c r="J11053" s="16" t="str">
        <f t="shared" si="519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8"/>
        <v>November 20</v>
      </c>
      <c r="H11054" s="27">
        <f t="shared" si="520"/>
        <v>11053</v>
      </c>
      <c r="I11054" s="30" t="str">
        <f>IF(G11054='Check Register'!$E$1,H11054,"")</f>
        <v/>
      </c>
      <c r="J11054" s="16" t="str">
        <f t="shared" si="519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8"/>
        <v>November 20</v>
      </c>
      <c r="H11055" s="27">
        <f t="shared" si="520"/>
        <v>11054</v>
      </c>
      <c r="I11055" s="30" t="str">
        <f>IF(G11055='Check Register'!$E$1,H11055,"")</f>
        <v/>
      </c>
      <c r="J11055" s="16" t="str">
        <f t="shared" si="519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8"/>
        <v>November 20</v>
      </c>
      <c r="H11056" s="27">
        <f t="shared" si="520"/>
        <v>11055</v>
      </c>
      <c r="I11056" s="30" t="str">
        <f>IF(G11056='Check Register'!$E$1,H11056,"")</f>
        <v/>
      </c>
      <c r="J11056" s="16" t="str">
        <f t="shared" si="519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8"/>
        <v>November 20</v>
      </c>
      <c r="H11057" s="27">
        <f t="shared" si="520"/>
        <v>11056</v>
      </c>
      <c r="I11057" s="30" t="str">
        <f>IF(G11057='Check Register'!$E$1,H11057,"")</f>
        <v/>
      </c>
      <c r="J11057" s="16" t="str">
        <f t="shared" si="519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8"/>
        <v>November 20</v>
      </c>
      <c r="H11058" s="27">
        <f t="shared" si="520"/>
        <v>11057</v>
      </c>
      <c r="I11058" s="30" t="str">
        <f>IF(G11058='Check Register'!$E$1,H11058,"")</f>
        <v/>
      </c>
      <c r="J11058" s="16" t="str">
        <f t="shared" si="519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8"/>
        <v>November 20</v>
      </c>
      <c r="H11059" s="27">
        <f t="shared" si="520"/>
        <v>11058</v>
      </c>
      <c r="I11059" s="30" t="str">
        <f>IF(G11059='Check Register'!$E$1,H11059,"")</f>
        <v/>
      </c>
      <c r="J11059" s="16" t="str">
        <f t="shared" si="519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8"/>
        <v>November 20</v>
      </c>
      <c r="H11060" s="27">
        <f t="shared" si="520"/>
        <v>11059</v>
      </c>
      <c r="I11060" s="30" t="str">
        <f>IF(G11060='Check Register'!$E$1,H11060,"")</f>
        <v/>
      </c>
      <c r="J11060" s="16" t="str">
        <f t="shared" si="519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8"/>
        <v>November 20</v>
      </c>
      <c r="H11061" s="27">
        <f t="shared" si="520"/>
        <v>11060</v>
      </c>
      <c r="I11061" s="30" t="str">
        <f>IF(G11061='Check Register'!$E$1,H11061,"")</f>
        <v/>
      </c>
      <c r="J11061" s="16" t="str">
        <f t="shared" si="519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8"/>
        <v>November 20</v>
      </c>
      <c r="H11062" s="27">
        <f t="shared" si="520"/>
        <v>11061</v>
      </c>
      <c r="I11062" s="30" t="str">
        <f>IF(G11062='Check Register'!$E$1,H11062,"")</f>
        <v/>
      </c>
      <c r="J11062" s="16" t="str">
        <f t="shared" si="519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8"/>
        <v>November 20</v>
      </c>
      <c r="H11063" s="27">
        <f t="shared" si="520"/>
        <v>11062</v>
      </c>
      <c r="I11063" s="30" t="str">
        <f>IF(G11063='Check Register'!$E$1,H11063,"")</f>
        <v/>
      </c>
      <c r="J11063" s="16" t="str">
        <f t="shared" si="519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8"/>
        <v>November 20</v>
      </c>
      <c r="H11064" s="27">
        <f t="shared" si="520"/>
        <v>11063</v>
      </c>
      <c r="I11064" s="30" t="str">
        <f>IF(G11064='Check Register'!$E$1,H11064,"")</f>
        <v/>
      </c>
      <c r="J11064" s="16" t="str">
        <f t="shared" si="519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8"/>
        <v>November 20</v>
      </c>
      <c r="H11065" s="27">
        <f t="shared" si="520"/>
        <v>11064</v>
      </c>
      <c r="I11065" s="30" t="str">
        <f>IF(G11065='Check Register'!$E$1,H11065,"")</f>
        <v/>
      </c>
      <c r="J11065" s="16" t="str">
        <f t="shared" si="519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8"/>
        <v>November 20</v>
      </c>
      <c r="H11066" s="27">
        <f t="shared" si="520"/>
        <v>11065</v>
      </c>
      <c r="I11066" s="30" t="str">
        <f>IF(G11066='Check Register'!$E$1,H11066,"")</f>
        <v/>
      </c>
      <c r="J11066" s="16" t="str">
        <f t="shared" si="519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8"/>
        <v>November 20</v>
      </c>
      <c r="H11067" s="27">
        <f t="shared" si="520"/>
        <v>11066</v>
      </c>
      <c r="I11067" s="30" t="str">
        <f>IF(G11067='Check Register'!$E$1,H11067,"")</f>
        <v/>
      </c>
      <c r="J11067" s="16" t="str">
        <f t="shared" si="519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8"/>
        <v>November 20</v>
      </c>
      <c r="H11068" s="27">
        <f t="shared" si="520"/>
        <v>11067</v>
      </c>
      <c r="I11068" s="30" t="str">
        <f>IF(G11068='Check Register'!$E$1,H11068,"")</f>
        <v/>
      </c>
      <c r="J11068" s="16" t="str">
        <f t="shared" si="519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8"/>
        <v>November 20</v>
      </c>
      <c r="H11069" s="27">
        <f t="shared" si="520"/>
        <v>11068</v>
      </c>
      <c r="I11069" s="30" t="str">
        <f>IF(G11069='Check Register'!$E$1,H11069,"")</f>
        <v/>
      </c>
      <c r="J11069" s="16" t="str">
        <f t="shared" si="519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8"/>
        <v>November 20</v>
      </c>
      <c r="H11070" s="27">
        <f t="shared" si="520"/>
        <v>11069</v>
      </c>
      <c r="I11070" s="30" t="str">
        <f>IF(G11070='Check Register'!$E$1,H11070,"")</f>
        <v/>
      </c>
      <c r="J11070" s="16" t="str">
        <f t="shared" si="519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8"/>
        <v>November 20</v>
      </c>
      <c r="H11071" s="27">
        <f t="shared" si="520"/>
        <v>11070</v>
      </c>
      <c r="I11071" s="30" t="str">
        <f>IF(G11071='Check Register'!$E$1,H11071,"")</f>
        <v/>
      </c>
      <c r="J11071" s="16" t="str">
        <f t="shared" si="519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8"/>
        <v>November 20</v>
      </c>
      <c r="H11072" s="27">
        <f t="shared" si="520"/>
        <v>11071</v>
      </c>
      <c r="I11072" s="30" t="str">
        <f>IF(G11072='Check Register'!$E$1,H11072,"")</f>
        <v/>
      </c>
      <c r="J11072" s="16" t="str">
        <f t="shared" si="519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8"/>
        <v>November 20</v>
      </c>
      <c r="H11073" s="27">
        <f t="shared" si="520"/>
        <v>11072</v>
      </c>
      <c r="I11073" s="30" t="str">
        <f>IF(G11073='Check Register'!$E$1,H11073,"")</f>
        <v/>
      </c>
      <c r="J11073" s="16" t="str">
        <f t="shared" si="519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21">VLOOKUP(C11074,W:Y,3,TRUE)</f>
        <v>November 20</v>
      </c>
      <c r="H11074" s="27">
        <f t="shared" si="520"/>
        <v>11073</v>
      </c>
      <c r="I11074" s="30" t="str">
        <f>IF(G11074='Check Register'!$E$1,H11074,"")</f>
        <v/>
      </c>
      <c r="J11074" s="16" t="str">
        <f t="shared" ref="J11074:J11137" si="522">IFERROR(SMALL($I$2:$I$100000,H11074),"")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21"/>
        <v>November 20</v>
      </c>
      <c r="H11075" s="27">
        <f t="shared" si="520"/>
        <v>11074</v>
      </c>
      <c r="I11075" s="30" t="str">
        <f>IF(G11075='Check Register'!$E$1,H11075,"")</f>
        <v/>
      </c>
      <c r="J11075" s="16" t="str">
        <f t="shared" si="522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21"/>
        <v>November 20</v>
      </c>
      <c r="H11076" s="27">
        <f t="shared" si="520"/>
        <v>11075</v>
      </c>
      <c r="I11076" s="30" t="str">
        <f>IF(G11076='Check Register'!$E$1,H11076,"")</f>
        <v/>
      </c>
      <c r="J11076" s="16" t="str">
        <f t="shared" si="522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21"/>
        <v>November 20</v>
      </c>
      <c r="H11077" s="27">
        <f t="shared" si="520"/>
        <v>11076</v>
      </c>
      <c r="I11077" s="30" t="str">
        <f>IF(G11077='Check Register'!$E$1,H11077,"")</f>
        <v/>
      </c>
      <c r="J11077" s="16" t="str">
        <f t="shared" si="522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21"/>
        <v>November 20</v>
      </c>
      <c r="H11078" s="27">
        <f t="shared" si="520"/>
        <v>11077</v>
      </c>
      <c r="I11078" s="30" t="str">
        <f>IF(G11078='Check Register'!$E$1,H11078,"")</f>
        <v/>
      </c>
      <c r="J11078" s="16" t="str">
        <f t="shared" si="522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21"/>
        <v>November 20</v>
      </c>
      <c r="H11079" s="27">
        <f t="shared" si="520"/>
        <v>11078</v>
      </c>
      <c r="I11079" s="30" t="str">
        <f>IF(G11079='Check Register'!$E$1,H11079,"")</f>
        <v/>
      </c>
      <c r="J11079" s="16" t="str">
        <f t="shared" si="522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21"/>
        <v>November 20</v>
      </c>
      <c r="H11080" s="27">
        <f t="shared" ref="H11080:H11143" si="523">1+H11079</f>
        <v>11079</v>
      </c>
      <c r="I11080" s="30" t="str">
        <f>IF(G11080='Check Register'!$E$1,H11080,"")</f>
        <v/>
      </c>
      <c r="J11080" s="16" t="str">
        <f t="shared" si="522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21"/>
        <v>November 20</v>
      </c>
      <c r="H11081" s="27">
        <f t="shared" si="523"/>
        <v>11080</v>
      </c>
      <c r="I11081" s="30" t="str">
        <f>IF(G11081='Check Register'!$E$1,H11081,"")</f>
        <v/>
      </c>
      <c r="J11081" s="16" t="str">
        <f t="shared" si="522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21"/>
        <v>November 20</v>
      </c>
      <c r="H11082" s="27">
        <f t="shared" si="523"/>
        <v>11081</v>
      </c>
      <c r="I11082" s="30" t="str">
        <f>IF(G11082='Check Register'!$E$1,H11082,"")</f>
        <v/>
      </c>
      <c r="J11082" s="16" t="str">
        <f t="shared" si="522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21"/>
        <v>November 20</v>
      </c>
      <c r="H11083" s="27">
        <f t="shared" si="523"/>
        <v>11082</v>
      </c>
      <c r="I11083" s="30" t="str">
        <f>IF(G11083='Check Register'!$E$1,H11083,"")</f>
        <v/>
      </c>
      <c r="J11083" s="16" t="str">
        <f t="shared" si="522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21"/>
        <v>November 20</v>
      </c>
      <c r="H11084" s="27">
        <f t="shared" si="523"/>
        <v>11083</v>
      </c>
      <c r="I11084" s="30" t="str">
        <f>IF(G11084='Check Register'!$E$1,H11084,"")</f>
        <v/>
      </c>
      <c r="J11084" s="16" t="str">
        <f t="shared" si="522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21"/>
        <v>November 20</v>
      </c>
      <c r="H11085" s="27">
        <f t="shared" si="523"/>
        <v>11084</v>
      </c>
      <c r="I11085" s="30" t="str">
        <f>IF(G11085='Check Register'!$E$1,H11085,"")</f>
        <v/>
      </c>
      <c r="J11085" s="16" t="str">
        <f t="shared" si="522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21"/>
        <v>November 20</v>
      </c>
      <c r="H11086" s="27">
        <f t="shared" si="523"/>
        <v>11085</v>
      </c>
      <c r="I11086" s="30" t="str">
        <f>IF(G11086='Check Register'!$E$1,H11086,"")</f>
        <v/>
      </c>
      <c r="J11086" s="16" t="str">
        <f t="shared" si="522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21"/>
        <v>November 20</v>
      </c>
      <c r="H11087" s="27">
        <f t="shared" si="523"/>
        <v>11086</v>
      </c>
      <c r="I11087" s="30" t="str">
        <f>IF(G11087='Check Register'!$E$1,H11087,"")</f>
        <v/>
      </c>
      <c r="J11087" s="16" t="str">
        <f t="shared" si="522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21"/>
        <v>November 20</v>
      </c>
      <c r="H11088" s="27">
        <f t="shared" si="523"/>
        <v>11087</v>
      </c>
      <c r="I11088" s="30" t="str">
        <f>IF(G11088='Check Register'!$E$1,H11088,"")</f>
        <v/>
      </c>
      <c r="J11088" s="16" t="str">
        <f t="shared" si="522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21"/>
        <v>November 20</v>
      </c>
      <c r="H11089" s="27">
        <f t="shared" si="523"/>
        <v>11088</v>
      </c>
      <c r="I11089" s="30" t="str">
        <f>IF(G11089='Check Register'!$E$1,H11089,"")</f>
        <v/>
      </c>
      <c r="J11089" s="16" t="str">
        <f t="shared" si="522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21"/>
        <v>November 20</v>
      </c>
      <c r="H11090" s="27">
        <f t="shared" si="523"/>
        <v>11089</v>
      </c>
      <c r="I11090" s="30" t="str">
        <f>IF(G11090='Check Register'!$E$1,H11090,"")</f>
        <v/>
      </c>
      <c r="J11090" s="16" t="str">
        <f t="shared" si="522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21"/>
        <v>November 20</v>
      </c>
      <c r="H11091" s="27">
        <f t="shared" si="523"/>
        <v>11090</v>
      </c>
      <c r="I11091" s="30" t="str">
        <f>IF(G11091='Check Register'!$E$1,H11091,"")</f>
        <v/>
      </c>
      <c r="J11091" s="16" t="str">
        <f t="shared" si="522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21"/>
        <v>November 20</v>
      </c>
      <c r="H11092" s="27">
        <f t="shared" si="523"/>
        <v>11091</v>
      </c>
      <c r="I11092" s="30" t="str">
        <f>IF(G11092='Check Register'!$E$1,H11092,"")</f>
        <v/>
      </c>
      <c r="J11092" s="16" t="str">
        <f t="shared" si="522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21"/>
        <v>November 20</v>
      </c>
      <c r="H11093" s="27">
        <f t="shared" si="523"/>
        <v>11092</v>
      </c>
      <c r="I11093" s="30" t="str">
        <f>IF(G11093='Check Register'!$E$1,H11093,"")</f>
        <v/>
      </c>
      <c r="J11093" s="16" t="str">
        <f t="shared" si="522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21"/>
        <v>November 20</v>
      </c>
      <c r="H11094" s="27">
        <f t="shared" si="523"/>
        <v>11093</v>
      </c>
      <c r="I11094" s="30" t="str">
        <f>IF(G11094='Check Register'!$E$1,H11094,"")</f>
        <v/>
      </c>
      <c r="J11094" s="16" t="str">
        <f t="shared" si="522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21"/>
        <v>November 20</v>
      </c>
      <c r="H11095" s="27">
        <f t="shared" si="523"/>
        <v>11094</v>
      </c>
      <c r="I11095" s="30" t="str">
        <f>IF(G11095='Check Register'!$E$1,H11095,"")</f>
        <v/>
      </c>
      <c r="J11095" s="16" t="str">
        <f t="shared" si="522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21"/>
        <v>November 20</v>
      </c>
      <c r="H11096" s="27">
        <f t="shared" si="523"/>
        <v>11095</v>
      </c>
      <c r="I11096" s="30" t="str">
        <f>IF(G11096='Check Register'!$E$1,H11096,"")</f>
        <v/>
      </c>
      <c r="J11096" s="16" t="str">
        <f t="shared" si="522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21"/>
        <v>November 20</v>
      </c>
      <c r="H11097" s="27">
        <f t="shared" si="523"/>
        <v>11096</v>
      </c>
      <c r="I11097" s="30" t="str">
        <f>IF(G11097='Check Register'!$E$1,H11097,"")</f>
        <v/>
      </c>
      <c r="J11097" s="16" t="str">
        <f t="shared" si="522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21"/>
        <v>November 20</v>
      </c>
      <c r="H11098" s="27">
        <f t="shared" si="523"/>
        <v>11097</v>
      </c>
      <c r="I11098" s="30" t="str">
        <f>IF(G11098='Check Register'!$E$1,H11098,"")</f>
        <v/>
      </c>
      <c r="J11098" s="16" t="str">
        <f t="shared" si="522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21"/>
        <v>November 20</v>
      </c>
      <c r="H11099" s="27">
        <f t="shared" si="523"/>
        <v>11098</v>
      </c>
      <c r="I11099" s="30" t="str">
        <f>IF(G11099='Check Register'!$E$1,H11099,"")</f>
        <v/>
      </c>
      <c r="J11099" s="16" t="str">
        <f t="shared" si="522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21"/>
        <v>November 20</v>
      </c>
      <c r="H11100" s="27">
        <f t="shared" si="523"/>
        <v>11099</v>
      </c>
      <c r="I11100" s="30" t="str">
        <f>IF(G11100='Check Register'!$E$1,H11100,"")</f>
        <v/>
      </c>
      <c r="J11100" s="16" t="str">
        <f t="shared" si="522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21"/>
        <v>November 20</v>
      </c>
      <c r="H11101" s="27">
        <f t="shared" si="523"/>
        <v>11100</v>
      </c>
      <c r="I11101" s="30" t="str">
        <f>IF(G11101='Check Register'!$E$1,H11101,"")</f>
        <v/>
      </c>
      <c r="J11101" s="16" t="str">
        <f t="shared" si="522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21"/>
        <v>November 20</v>
      </c>
      <c r="H11102" s="27">
        <f t="shared" si="523"/>
        <v>11101</v>
      </c>
      <c r="I11102" s="30" t="str">
        <f>IF(G11102='Check Register'!$E$1,H11102,"")</f>
        <v/>
      </c>
      <c r="J11102" s="16" t="str">
        <f t="shared" si="522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21"/>
        <v>November 20</v>
      </c>
      <c r="H11103" s="27">
        <f t="shared" si="523"/>
        <v>11102</v>
      </c>
      <c r="I11103" s="30" t="str">
        <f>IF(G11103='Check Register'!$E$1,H11103,"")</f>
        <v/>
      </c>
      <c r="J11103" s="16" t="str">
        <f t="shared" si="522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21"/>
        <v>November 20</v>
      </c>
      <c r="H11104" s="27">
        <f t="shared" si="523"/>
        <v>11103</v>
      </c>
      <c r="I11104" s="30" t="str">
        <f>IF(G11104='Check Register'!$E$1,H11104,"")</f>
        <v/>
      </c>
      <c r="J11104" s="16" t="str">
        <f t="shared" si="522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21"/>
        <v>November 20</v>
      </c>
      <c r="H11105" s="27">
        <f t="shared" si="523"/>
        <v>11104</v>
      </c>
      <c r="I11105" s="30" t="str">
        <f>IF(G11105='Check Register'!$E$1,H11105,"")</f>
        <v/>
      </c>
      <c r="J11105" s="16" t="str">
        <f t="shared" si="522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21"/>
        <v>November 20</v>
      </c>
      <c r="H11106" s="27">
        <f t="shared" si="523"/>
        <v>11105</v>
      </c>
      <c r="I11106" s="30" t="str">
        <f>IF(G11106='Check Register'!$E$1,H11106,"")</f>
        <v/>
      </c>
      <c r="J11106" s="16" t="str">
        <f t="shared" si="522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21"/>
        <v>November 20</v>
      </c>
      <c r="H11107" s="27">
        <f t="shared" si="523"/>
        <v>11106</v>
      </c>
      <c r="I11107" s="30" t="str">
        <f>IF(G11107='Check Register'!$E$1,H11107,"")</f>
        <v/>
      </c>
      <c r="J11107" s="16" t="str">
        <f t="shared" si="522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21"/>
        <v>November 20</v>
      </c>
      <c r="H11108" s="27">
        <f t="shared" si="523"/>
        <v>11107</v>
      </c>
      <c r="I11108" s="30" t="str">
        <f>IF(G11108='Check Register'!$E$1,H11108,"")</f>
        <v/>
      </c>
      <c r="J11108" s="16" t="str">
        <f t="shared" si="522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21"/>
        <v>November 20</v>
      </c>
      <c r="H11109" s="27">
        <f t="shared" si="523"/>
        <v>11108</v>
      </c>
      <c r="I11109" s="30" t="str">
        <f>IF(G11109='Check Register'!$E$1,H11109,"")</f>
        <v/>
      </c>
      <c r="J11109" s="16" t="str">
        <f t="shared" si="522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21"/>
        <v>November 20</v>
      </c>
      <c r="H11110" s="27">
        <f t="shared" si="523"/>
        <v>11109</v>
      </c>
      <c r="I11110" s="30" t="str">
        <f>IF(G11110='Check Register'!$E$1,H11110,"")</f>
        <v/>
      </c>
      <c r="J11110" s="16" t="str">
        <f t="shared" si="522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21"/>
        <v>November 20</v>
      </c>
      <c r="H11111" s="27">
        <f t="shared" si="523"/>
        <v>11110</v>
      </c>
      <c r="I11111" s="30" t="str">
        <f>IF(G11111='Check Register'!$E$1,H11111,"")</f>
        <v/>
      </c>
      <c r="J11111" s="16" t="str">
        <f t="shared" si="522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21"/>
        <v>November 20</v>
      </c>
      <c r="H11112" s="27">
        <f t="shared" si="523"/>
        <v>11111</v>
      </c>
      <c r="I11112" s="30" t="str">
        <f>IF(G11112='Check Register'!$E$1,H11112,"")</f>
        <v/>
      </c>
      <c r="J11112" s="16" t="str">
        <f t="shared" si="522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21"/>
        <v>November 20</v>
      </c>
      <c r="H11113" s="27">
        <f t="shared" si="523"/>
        <v>11112</v>
      </c>
      <c r="I11113" s="30" t="str">
        <f>IF(G11113='Check Register'!$E$1,H11113,"")</f>
        <v/>
      </c>
      <c r="J11113" s="16" t="str">
        <f t="shared" si="522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21"/>
        <v>November 20</v>
      </c>
      <c r="H11114" s="27">
        <f t="shared" si="523"/>
        <v>11113</v>
      </c>
      <c r="I11114" s="30" t="str">
        <f>IF(G11114='Check Register'!$E$1,H11114,"")</f>
        <v/>
      </c>
      <c r="J11114" s="16" t="str">
        <f t="shared" si="522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21"/>
        <v>November 20</v>
      </c>
      <c r="H11115" s="27">
        <f t="shared" si="523"/>
        <v>11114</v>
      </c>
      <c r="I11115" s="30" t="str">
        <f>IF(G11115='Check Register'!$E$1,H11115,"")</f>
        <v/>
      </c>
      <c r="J11115" s="16" t="str">
        <f t="shared" si="522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21"/>
        <v>November 20</v>
      </c>
      <c r="H11116" s="27">
        <f t="shared" si="523"/>
        <v>11115</v>
      </c>
      <c r="I11116" s="30" t="str">
        <f>IF(G11116='Check Register'!$E$1,H11116,"")</f>
        <v/>
      </c>
      <c r="J11116" s="16" t="str">
        <f t="shared" si="522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21"/>
        <v>November 20</v>
      </c>
      <c r="H11117" s="27">
        <f t="shared" si="523"/>
        <v>11116</v>
      </c>
      <c r="I11117" s="30" t="str">
        <f>IF(G11117='Check Register'!$E$1,H11117,"")</f>
        <v/>
      </c>
      <c r="J11117" s="16" t="str">
        <f t="shared" si="522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21"/>
        <v>November 20</v>
      </c>
      <c r="H11118" s="27">
        <f t="shared" si="523"/>
        <v>11117</v>
      </c>
      <c r="I11118" s="30" t="str">
        <f>IF(G11118='Check Register'!$E$1,H11118,"")</f>
        <v/>
      </c>
      <c r="J11118" s="16" t="str">
        <f t="shared" si="522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21"/>
        <v>November 20</v>
      </c>
      <c r="H11119" s="27">
        <f t="shared" si="523"/>
        <v>11118</v>
      </c>
      <c r="I11119" s="30" t="str">
        <f>IF(G11119='Check Register'!$E$1,H11119,"")</f>
        <v/>
      </c>
      <c r="J11119" s="16" t="str">
        <f t="shared" si="522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21"/>
        <v>November 20</v>
      </c>
      <c r="H11120" s="27">
        <f t="shared" si="523"/>
        <v>11119</v>
      </c>
      <c r="I11120" s="30" t="str">
        <f>IF(G11120='Check Register'!$E$1,H11120,"")</f>
        <v/>
      </c>
      <c r="J11120" s="16" t="str">
        <f t="shared" si="522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21"/>
        <v>November 20</v>
      </c>
      <c r="H11121" s="27">
        <f t="shared" si="523"/>
        <v>11120</v>
      </c>
      <c r="I11121" s="30" t="str">
        <f>IF(G11121='Check Register'!$E$1,H11121,"")</f>
        <v/>
      </c>
      <c r="J11121" s="16" t="str">
        <f t="shared" si="522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21"/>
        <v>November 20</v>
      </c>
      <c r="H11122" s="27">
        <f t="shared" si="523"/>
        <v>11121</v>
      </c>
      <c r="I11122" s="30" t="str">
        <f>IF(G11122='Check Register'!$E$1,H11122,"")</f>
        <v/>
      </c>
      <c r="J11122" s="16" t="str">
        <f t="shared" si="522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21"/>
        <v>November 20</v>
      </c>
      <c r="H11123" s="27">
        <f t="shared" si="523"/>
        <v>11122</v>
      </c>
      <c r="I11123" s="30" t="str">
        <f>IF(G11123='Check Register'!$E$1,H11123,"")</f>
        <v/>
      </c>
      <c r="J11123" s="16" t="str">
        <f t="shared" si="522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21"/>
        <v>November 20</v>
      </c>
      <c r="H11124" s="27">
        <f t="shared" si="523"/>
        <v>11123</v>
      </c>
      <c r="I11124" s="30" t="str">
        <f>IF(G11124='Check Register'!$E$1,H11124,"")</f>
        <v/>
      </c>
      <c r="J11124" s="16" t="str">
        <f t="shared" si="522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21"/>
        <v>November 20</v>
      </c>
      <c r="H11125" s="27">
        <f t="shared" si="523"/>
        <v>11124</v>
      </c>
      <c r="I11125" s="30" t="str">
        <f>IF(G11125='Check Register'!$E$1,H11125,"")</f>
        <v/>
      </c>
      <c r="J11125" s="16" t="str">
        <f t="shared" si="522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21"/>
        <v>November 20</v>
      </c>
      <c r="H11126" s="27">
        <f t="shared" si="523"/>
        <v>11125</v>
      </c>
      <c r="I11126" s="30" t="str">
        <f>IF(G11126='Check Register'!$E$1,H11126,"")</f>
        <v/>
      </c>
      <c r="J11126" s="16" t="str">
        <f t="shared" si="522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21"/>
        <v>November 20</v>
      </c>
      <c r="H11127" s="27">
        <f t="shared" si="523"/>
        <v>11126</v>
      </c>
      <c r="I11127" s="30" t="str">
        <f>IF(G11127='Check Register'!$E$1,H11127,"")</f>
        <v/>
      </c>
      <c r="J11127" s="16" t="str">
        <f t="shared" si="522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21"/>
        <v>November 20</v>
      </c>
      <c r="H11128" s="27">
        <f t="shared" si="523"/>
        <v>11127</v>
      </c>
      <c r="I11128" s="30" t="str">
        <f>IF(G11128='Check Register'!$E$1,H11128,"")</f>
        <v/>
      </c>
      <c r="J11128" s="16" t="str">
        <f t="shared" si="522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21"/>
        <v>November 20</v>
      </c>
      <c r="H11129" s="27">
        <f t="shared" si="523"/>
        <v>11128</v>
      </c>
      <c r="I11129" s="30" t="str">
        <f>IF(G11129='Check Register'!$E$1,H11129,"")</f>
        <v/>
      </c>
      <c r="J11129" s="16" t="str">
        <f t="shared" si="522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21"/>
        <v>November 20</v>
      </c>
      <c r="H11130" s="27">
        <f t="shared" si="523"/>
        <v>11129</v>
      </c>
      <c r="I11130" s="30" t="str">
        <f>IF(G11130='Check Register'!$E$1,H11130,"")</f>
        <v/>
      </c>
      <c r="J11130" s="16" t="str">
        <f t="shared" si="522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21"/>
        <v>November 20</v>
      </c>
      <c r="H11131" s="27">
        <f t="shared" si="523"/>
        <v>11130</v>
      </c>
      <c r="I11131" s="30" t="str">
        <f>IF(G11131='Check Register'!$E$1,H11131,"")</f>
        <v/>
      </c>
      <c r="J11131" s="16" t="str">
        <f t="shared" si="522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21"/>
        <v>November 20</v>
      </c>
      <c r="H11132" s="27">
        <f t="shared" si="523"/>
        <v>11131</v>
      </c>
      <c r="I11132" s="30" t="str">
        <f>IF(G11132='Check Register'!$E$1,H11132,"")</f>
        <v/>
      </c>
      <c r="J11132" s="16" t="str">
        <f t="shared" si="522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21"/>
        <v>November 20</v>
      </c>
      <c r="H11133" s="27">
        <f t="shared" si="523"/>
        <v>11132</v>
      </c>
      <c r="I11133" s="30" t="str">
        <f>IF(G11133='Check Register'!$E$1,H11133,"")</f>
        <v/>
      </c>
      <c r="J11133" s="16" t="str">
        <f t="shared" si="522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21"/>
        <v>November 20</v>
      </c>
      <c r="H11134" s="27">
        <f t="shared" si="523"/>
        <v>11133</v>
      </c>
      <c r="I11134" s="30" t="str">
        <f>IF(G11134='Check Register'!$E$1,H11134,"")</f>
        <v/>
      </c>
      <c r="J11134" s="16" t="str">
        <f t="shared" si="522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21"/>
        <v>November 20</v>
      </c>
      <c r="H11135" s="27">
        <f t="shared" si="523"/>
        <v>11134</v>
      </c>
      <c r="I11135" s="30" t="str">
        <f>IF(G11135='Check Register'!$E$1,H11135,"")</f>
        <v/>
      </c>
      <c r="J11135" s="16" t="str">
        <f t="shared" si="522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21"/>
        <v>November 20</v>
      </c>
      <c r="H11136" s="27">
        <f t="shared" si="523"/>
        <v>11135</v>
      </c>
      <c r="I11136" s="30" t="str">
        <f>IF(G11136='Check Register'!$E$1,H11136,"")</f>
        <v/>
      </c>
      <c r="J11136" s="16" t="str">
        <f t="shared" si="522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21"/>
        <v>November 20</v>
      </c>
      <c r="H11137" s="27">
        <f t="shared" si="523"/>
        <v>11136</v>
      </c>
      <c r="I11137" s="30" t="str">
        <f>IF(G11137='Check Register'!$E$1,H11137,"")</f>
        <v/>
      </c>
      <c r="J11137" s="16" t="str">
        <f t="shared" si="522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4">VLOOKUP(C11138,W:Y,3,TRUE)</f>
        <v>November 20</v>
      </c>
      <c r="H11138" s="27">
        <f t="shared" si="523"/>
        <v>11137</v>
      </c>
      <c r="I11138" s="30" t="str">
        <f>IF(G11138='Check Register'!$E$1,H11138,"")</f>
        <v/>
      </c>
      <c r="J11138" s="16" t="str">
        <f t="shared" ref="J11138:J11201" si="525">IFERROR(SMALL($I$2:$I$100000,H11138),"")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4"/>
        <v>November 20</v>
      </c>
      <c r="H11139" s="27">
        <f t="shared" si="523"/>
        <v>11138</v>
      </c>
      <c r="I11139" s="30" t="str">
        <f>IF(G11139='Check Register'!$E$1,H11139,"")</f>
        <v/>
      </c>
      <c r="J11139" s="16" t="str">
        <f t="shared" si="525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4"/>
        <v>November 20</v>
      </c>
      <c r="H11140" s="27">
        <f t="shared" si="523"/>
        <v>11139</v>
      </c>
      <c r="I11140" s="30" t="str">
        <f>IF(G11140='Check Register'!$E$1,H11140,"")</f>
        <v/>
      </c>
      <c r="J11140" s="16" t="str">
        <f t="shared" si="525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4"/>
        <v>November 20</v>
      </c>
      <c r="H11141" s="27">
        <f t="shared" si="523"/>
        <v>11140</v>
      </c>
      <c r="I11141" s="30" t="str">
        <f>IF(G11141='Check Register'!$E$1,H11141,"")</f>
        <v/>
      </c>
      <c r="J11141" s="16" t="str">
        <f t="shared" si="525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4"/>
        <v>November 20</v>
      </c>
      <c r="H11142" s="27">
        <f t="shared" si="523"/>
        <v>11141</v>
      </c>
      <c r="I11142" s="30" t="str">
        <f>IF(G11142='Check Register'!$E$1,H11142,"")</f>
        <v/>
      </c>
      <c r="J11142" s="16" t="str">
        <f t="shared" si="525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4"/>
        <v>November 20</v>
      </c>
      <c r="H11143" s="27">
        <f t="shared" si="523"/>
        <v>11142</v>
      </c>
      <c r="I11143" s="30" t="str">
        <f>IF(G11143='Check Register'!$E$1,H11143,"")</f>
        <v/>
      </c>
      <c r="J11143" s="16" t="str">
        <f t="shared" si="525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4"/>
        <v>November 20</v>
      </c>
      <c r="H11144" s="27">
        <f t="shared" ref="H11144:H11207" si="526">1+H11143</f>
        <v>11143</v>
      </c>
      <c r="I11144" s="30" t="str">
        <f>IF(G11144='Check Register'!$E$1,H11144,"")</f>
        <v/>
      </c>
      <c r="J11144" s="16" t="str">
        <f t="shared" si="525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4"/>
        <v>November 20</v>
      </c>
      <c r="H11145" s="27">
        <f t="shared" si="526"/>
        <v>11144</v>
      </c>
      <c r="I11145" s="30" t="str">
        <f>IF(G11145='Check Register'!$E$1,H11145,"")</f>
        <v/>
      </c>
      <c r="J11145" s="16" t="str">
        <f t="shared" si="525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4"/>
        <v>November 20</v>
      </c>
      <c r="H11146" s="27">
        <f t="shared" si="526"/>
        <v>11145</v>
      </c>
      <c r="I11146" s="30" t="str">
        <f>IF(G11146='Check Register'!$E$1,H11146,"")</f>
        <v/>
      </c>
      <c r="J11146" s="16" t="str">
        <f t="shared" si="525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4"/>
        <v>November 20</v>
      </c>
      <c r="H11147" s="27">
        <f t="shared" si="526"/>
        <v>11146</v>
      </c>
      <c r="I11147" s="30" t="str">
        <f>IF(G11147='Check Register'!$E$1,H11147,"")</f>
        <v/>
      </c>
      <c r="J11147" s="16" t="str">
        <f t="shared" si="525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4"/>
        <v>November 20</v>
      </c>
      <c r="H11148" s="27">
        <f t="shared" si="526"/>
        <v>11147</v>
      </c>
      <c r="I11148" s="30" t="str">
        <f>IF(G11148='Check Register'!$E$1,H11148,"")</f>
        <v/>
      </c>
      <c r="J11148" s="16" t="str">
        <f t="shared" si="525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4"/>
        <v>November 20</v>
      </c>
      <c r="H11149" s="27">
        <f t="shared" si="526"/>
        <v>11148</v>
      </c>
      <c r="I11149" s="30" t="str">
        <f>IF(G11149='Check Register'!$E$1,H11149,"")</f>
        <v/>
      </c>
      <c r="J11149" s="16" t="str">
        <f t="shared" si="525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4"/>
        <v>November 20</v>
      </c>
      <c r="H11150" s="27">
        <f t="shared" si="526"/>
        <v>11149</v>
      </c>
      <c r="I11150" s="30" t="str">
        <f>IF(G11150='Check Register'!$E$1,H11150,"")</f>
        <v/>
      </c>
      <c r="J11150" s="16" t="str">
        <f t="shared" si="525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4"/>
        <v>November 20</v>
      </c>
      <c r="H11151" s="27">
        <f t="shared" si="526"/>
        <v>11150</v>
      </c>
      <c r="I11151" s="30" t="str">
        <f>IF(G11151='Check Register'!$E$1,H11151,"")</f>
        <v/>
      </c>
      <c r="J11151" s="16" t="str">
        <f t="shared" si="525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4"/>
        <v>November 20</v>
      </c>
      <c r="H11152" s="27">
        <f t="shared" si="526"/>
        <v>11151</v>
      </c>
      <c r="I11152" s="30" t="str">
        <f>IF(G11152='Check Register'!$E$1,H11152,"")</f>
        <v/>
      </c>
      <c r="J11152" s="16" t="str">
        <f t="shared" si="525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4"/>
        <v>November 20</v>
      </c>
      <c r="H11153" s="27">
        <f t="shared" si="526"/>
        <v>11152</v>
      </c>
      <c r="I11153" s="30" t="str">
        <f>IF(G11153='Check Register'!$E$1,H11153,"")</f>
        <v/>
      </c>
      <c r="J11153" s="16" t="str">
        <f t="shared" si="525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4"/>
        <v>November 20</v>
      </c>
      <c r="H11154" s="27">
        <f t="shared" si="526"/>
        <v>11153</v>
      </c>
      <c r="I11154" s="30" t="str">
        <f>IF(G11154='Check Register'!$E$1,H11154,"")</f>
        <v/>
      </c>
      <c r="J11154" s="16" t="str">
        <f t="shared" si="525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4"/>
        <v>November 20</v>
      </c>
      <c r="H11155" s="27">
        <f t="shared" si="526"/>
        <v>11154</v>
      </c>
      <c r="I11155" s="30" t="str">
        <f>IF(G11155='Check Register'!$E$1,H11155,"")</f>
        <v/>
      </c>
      <c r="J11155" s="16" t="str">
        <f t="shared" si="525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4"/>
        <v>November 20</v>
      </c>
      <c r="H11156" s="27">
        <f t="shared" si="526"/>
        <v>11155</v>
      </c>
      <c r="I11156" s="30" t="str">
        <f>IF(G11156='Check Register'!$E$1,H11156,"")</f>
        <v/>
      </c>
      <c r="J11156" s="16" t="str">
        <f t="shared" si="525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4"/>
        <v>November 20</v>
      </c>
      <c r="H11157" s="27">
        <f t="shared" si="526"/>
        <v>11156</v>
      </c>
      <c r="I11157" s="30" t="str">
        <f>IF(G11157='Check Register'!$E$1,H11157,"")</f>
        <v/>
      </c>
      <c r="J11157" s="16" t="str">
        <f t="shared" si="525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4"/>
        <v>November 20</v>
      </c>
      <c r="H11158" s="27">
        <f t="shared" si="526"/>
        <v>11157</v>
      </c>
      <c r="I11158" s="30" t="str">
        <f>IF(G11158='Check Register'!$E$1,H11158,"")</f>
        <v/>
      </c>
      <c r="J11158" s="16" t="str">
        <f t="shared" si="525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4"/>
        <v>November 20</v>
      </c>
      <c r="H11159" s="27">
        <f t="shared" si="526"/>
        <v>11158</v>
      </c>
      <c r="I11159" s="30" t="str">
        <f>IF(G11159='Check Register'!$E$1,H11159,"")</f>
        <v/>
      </c>
      <c r="J11159" s="16" t="str">
        <f t="shared" si="525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4"/>
        <v>November 20</v>
      </c>
      <c r="H11160" s="27">
        <f t="shared" si="526"/>
        <v>11159</v>
      </c>
      <c r="I11160" s="30" t="str">
        <f>IF(G11160='Check Register'!$E$1,H11160,"")</f>
        <v/>
      </c>
      <c r="J11160" s="16" t="str">
        <f t="shared" si="525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4"/>
        <v>November 20</v>
      </c>
      <c r="H11161" s="27">
        <f t="shared" si="526"/>
        <v>11160</v>
      </c>
      <c r="I11161" s="30" t="str">
        <f>IF(G11161='Check Register'!$E$1,H11161,"")</f>
        <v/>
      </c>
      <c r="J11161" s="16" t="str">
        <f t="shared" si="525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4"/>
        <v>November 20</v>
      </c>
      <c r="H11162" s="27">
        <f t="shared" si="526"/>
        <v>11161</v>
      </c>
      <c r="I11162" s="30" t="str">
        <f>IF(G11162='Check Register'!$E$1,H11162,"")</f>
        <v/>
      </c>
      <c r="J11162" s="16" t="str">
        <f t="shared" si="525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4"/>
        <v>November 20</v>
      </c>
      <c r="H11163" s="27">
        <f t="shared" si="526"/>
        <v>11162</v>
      </c>
      <c r="I11163" s="30" t="str">
        <f>IF(G11163='Check Register'!$E$1,H11163,"")</f>
        <v/>
      </c>
      <c r="J11163" s="16" t="str">
        <f t="shared" si="525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4"/>
        <v>November 20</v>
      </c>
      <c r="H11164" s="27">
        <f t="shared" si="526"/>
        <v>11163</v>
      </c>
      <c r="I11164" s="30" t="str">
        <f>IF(G11164='Check Register'!$E$1,H11164,"")</f>
        <v/>
      </c>
      <c r="J11164" s="16" t="str">
        <f t="shared" si="525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4"/>
        <v>November 20</v>
      </c>
      <c r="H11165" s="27">
        <f t="shared" si="526"/>
        <v>11164</v>
      </c>
      <c r="I11165" s="30" t="str">
        <f>IF(G11165='Check Register'!$E$1,H11165,"")</f>
        <v/>
      </c>
      <c r="J11165" s="16" t="str">
        <f t="shared" si="525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4"/>
        <v>November 20</v>
      </c>
      <c r="H11166" s="27">
        <f t="shared" si="526"/>
        <v>11165</v>
      </c>
      <c r="I11166" s="30" t="str">
        <f>IF(G11166='Check Register'!$E$1,H11166,"")</f>
        <v/>
      </c>
      <c r="J11166" s="16" t="str">
        <f t="shared" si="525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4"/>
        <v>November 20</v>
      </c>
      <c r="H11167" s="27">
        <f t="shared" si="526"/>
        <v>11166</v>
      </c>
      <c r="I11167" s="30" t="str">
        <f>IF(G11167='Check Register'!$E$1,H11167,"")</f>
        <v/>
      </c>
      <c r="J11167" s="16" t="str">
        <f t="shared" si="525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4"/>
        <v>November 20</v>
      </c>
      <c r="H11168" s="27">
        <f t="shared" si="526"/>
        <v>11167</v>
      </c>
      <c r="I11168" s="30" t="str">
        <f>IF(G11168='Check Register'!$E$1,H11168,"")</f>
        <v/>
      </c>
      <c r="J11168" s="16" t="str">
        <f t="shared" si="525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4"/>
        <v>November 20</v>
      </c>
      <c r="H11169" s="27">
        <f t="shared" si="526"/>
        <v>11168</v>
      </c>
      <c r="I11169" s="30" t="str">
        <f>IF(G11169='Check Register'!$E$1,H11169,"")</f>
        <v/>
      </c>
      <c r="J11169" s="16" t="str">
        <f t="shared" si="525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4"/>
        <v>November 20</v>
      </c>
      <c r="H11170" s="27">
        <f t="shared" si="526"/>
        <v>11169</v>
      </c>
      <c r="I11170" s="30" t="str">
        <f>IF(G11170='Check Register'!$E$1,H11170,"")</f>
        <v/>
      </c>
      <c r="J11170" s="16" t="str">
        <f t="shared" si="525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4"/>
        <v>November 20</v>
      </c>
      <c r="H11171" s="27">
        <f t="shared" si="526"/>
        <v>11170</v>
      </c>
      <c r="I11171" s="30" t="str">
        <f>IF(G11171='Check Register'!$E$1,H11171,"")</f>
        <v/>
      </c>
      <c r="J11171" s="16" t="str">
        <f t="shared" si="525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4"/>
        <v>November 20</v>
      </c>
      <c r="H11172" s="27">
        <f t="shared" si="526"/>
        <v>11171</v>
      </c>
      <c r="I11172" s="30" t="str">
        <f>IF(G11172='Check Register'!$E$1,H11172,"")</f>
        <v/>
      </c>
      <c r="J11172" s="16" t="str">
        <f t="shared" si="525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4"/>
        <v>November 20</v>
      </c>
      <c r="H11173" s="27">
        <f t="shared" si="526"/>
        <v>11172</v>
      </c>
      <c r="I11173" s="30" t="str">
        <f>IF(G11173='Check Register'!$E$1,H11173,"")</f>
        <v/>
      </c>
      <c r="J11173" s="16" t="str">
        <f t="shared" si="525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4"/>
        <v>November 20</v>
      </c>
      <c r="H11174" s="27">
        <f t="shared" si="526"/>
        <v>11173</v>
      </c>
      <c r="I11174" s="30" t="str">
        <f>IF(G11174='Check Register'!$E$1,H11174,"")</f>
        <v/>
      </c>
      <c r="J11174" s="16" t="str">
        <f t="shared" si="525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4"/>
        <v>November 20</v>
      </c>
      <c r="H11175" s="27">
        <f t="shared" si="526"/>
        <v>11174</v>
      </c>
      <c r="I11175" s="30" t="str">
        <f>IF(G11175='Check Register'!$E$1,H11175,"")</f>
        <v/>
      </c>
      <c r="J11175" s="16" t="str">
        <f t="shared" si="525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4"/>
        <v>November 20</v>
      </c>
      <c r="H11176" s="27">
        <f t="shared" si="526"/>
        <v>11175</v>
      </c>
      <c r="I11176" s="30" t="str">
        <f>IF(G11176='Check Register'!$E$1,H11176,"")</f>
        <v/>
      </c>
      <c r="J11176" s="16" t="str">
        <f t="shared" si="525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4"/>
        <v>November 20</v>
      </c>
      <c r="H11177" s="27">
        <f t="shared" si="526"/>
        <v>11176</v>
      </c>
      <c r="I11177" s="30" t="str">
        <f>IF(G11177='Check Register'!$E$1,H11177,"")</f>
        <v/>
      </c>
      <c r="J11177" s="16" t="str">
        <f t="shared" si="525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4"/>
        <v>November 20</v>
      </c>
      <c r="H11178" s="27">
        <f t="shared" si="526"/>
        <v>11177</v>
      </c>
      <c r="I11178" s="30" t="str">
        <f>IF(G11178='Check Register'!$E$1,H11178,"")</f>
        <v/>
      </c>
      <c r="J11178" s="16" t="str">
        <f t="shared" si="525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4"/>
        <v>November 20</v>
      </c>
      <c r="H11179" s="27">
        <f t="shared" si="526"/>
        <v>11178</v>
      </c>
      <c r="I11179" s="30" t="str">
        <f>IF(G11179='Check Register'!$E$1,H11179,"")</f>
        <v/>
      </c>
      <c r="J11179" s="16" t="str">
        <f t="shared" si="525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4"/>
        <v>November 20</v>
      </c>
      <c r="H11180" s="27">
        <f t="shared" si="526"/>
        <v>11179</v>
      </c>
      <c r="I11180" s="30" t="str">
        <f>IF(G11180='Check Register'!$E$1,H11180,"")</f>
        <v/>
      </c>
      <c r="J11180" s="16" t="str">
        <f t="shared" si="525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4"/>
        <v>November 20</v>
      </c>
      <c r="H11181" s="27">
        <f t="shared" si="526"/>
        <v>11180</v>
      </c>
      <c r="I11181" s="30" t="str">
        <f>IF(G11181='Check Register'!$E$1,H11181,"")</f>
        <v/>
      </c>
      <c r="J11181" s="16" t="str">
        <f t="shared" si="525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4"/>
        <v>November 20</v>
      </c>
      <c r="H11182" s="27">
        <f t="shared" si="526"/>
        <v>11181</v>
      </c>
      <c r="I11182" s="30" t="str">
        <f>IF(G11182='Check Register'!$E$1,H11182,"")</f>
        <v/>
      </c>
      <c r="J11182" s="16" t="str">
        <f t="shared" si="525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4"/>
        <v>November 20</v>
      </c>
      <c r="H11183" s="27">
        <f t="shared" si="526"/>
        <v>11182</v>
      </c>
      <c r="I11183" s="30" t="str">
        <f>IF(G11183='Check Register'!$E$1,H11183,"")</f>
        <v/>
      </c>
      <c r="J11183" s="16" t="str">
        <f t="shared" si="525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4"/>
        <v>November 20</v>
      </c>
      <c r="H11184" s="27">
        <f t="shared" si="526"/>
        <v>11183</v>
      </c>
      <c r="I11184" s="30" t="str">
        <f>IF(G11184='Check Register'!$E$1,H11184,"")</f>
        <v/>
      </c>
      <c r="J11184" s="16" t="str">
        <f t="shared" si="525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4"/>
        <v>November 20</v>
      </c>
      <c r="H11185" s="27">
        <f t="shared" si="526"/>
        <v>11184</v>
      </c>
      <c r="I11185" s="30" t="str">
        <f>IF(G11185='Check Register'!$E$1,H11185,"")</f>
        <v/>
      </c>
      <c r="J11185" s="16" t="str">
        <f t="shared" si="525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4"/>
        <v>November 20</v>
      </c>
      <c r="H11186" s="27">
        <f t="shared" si="526"/>
        <v>11185</v>
      </c>
      <c r="I11186" s="30" t="str">
        <f>IF(G11186='Check Register'!$E$1,H11186,"")</f>
        <v/>
      </c>
      <c r="J11186" s="16" t="str">
        <f t="shared" si="525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4"/>
        <v>November 20</v>
      </c>
      <c r="H11187" s="27">
        <f t="shared" si="526"/>
        <v>11186</v>
      </c>
      <c r="I11187" s="30" t="str">
        <f>IF(G11187='Check Register'!$E$1,H11187,"")</f>
        <v/>
      </c>
      <c r="J11187" s="16" t="str">
        <f t="shared" si="525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4"/>
        <v>November 20</v>
      </c>
      <c r="H11188" s="27">
        <f t="shared" si="526"/>
        <v>11187</v>
      </c>
      <c r="I11188" s="30" t="str">
        <f>IF(G11188='Check Register'!$E$1,H11188,"")</f>
        <v/>
      </c>
      <c r="J11188" s="16" t="str">
        <f t="shared" si="525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4"/>
        <v>November 20</v>
      </c>
      <c r="H11189" s="27">
        <f t="shared" si="526"/>
        <v>11188</v>
      </c>
      <c r="I11189" s="30" t="str">
        <f>IF(G11189='Check Register'!$E$1,H11189,"")</f>
        <v/>
      </c>
      <c r="J11189" s="16" t="str">
        <f t="shared" si="525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4"/>
        <v>November 20</v>
      </c>
      <c r="H11190" s="27">
        <f t="shared" si="526"/>
        <v>11189</v>
      </c>
      <c r="I11190" s="30" t="str">
        <f>IF(G11190='Check Register'!$E$1,H11190,"")</f>
        <v/>
      </c>
      <c r="J11190" s="16" t="str">
        <f t="shared" si="525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4"/>
        <v>November 20</v>
      </c>
      <c r="H11191" s="27">
        <f t="shared" si="526"/>
        <v>11190</v>
      </c>
      <c r="I11191" s="30" t="str">
        <f>IF(G11191='Check Register'!$E$1,H11191,"")</f>
        <v/>
      </c>
      <c r="J11191" s="16" t="str">
        <f t="shared" si="525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4"/>
        <v>November 20</v>
      </c>
      <c r="H11192" s="27">
        <f t="shared" si="526"/>
        <v>11191</v>
      </c>
      <c r="I11192" s="30" t="str">
        <f>IF(G11192='Check Register'!$E$1,H11192,"")</f>
        <v/>
      </c>
      <c r="J11192" s="16" t="str">
        <f t="shared" si="525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4"/>
        <v>November 20</v>
      </c>
      <c r="H11193" s="27">
        <f t="shared" si="526"/>
        <v>11192</v>
      </c>
      <c r="I11193" s="30" t="str">
        <f>IF(G11193='Check Register'!$E$1,H11193,"")</f>
        <v/>
      </c>
      <c r="J11193" s="16" t="str">
        <f t="shared" si="525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4"/>
        <v>November 20</v>
      </c>
      <c r="H11194" s="27">
        <f t="shared" si="526"/>
        <v>11193</v>
      </c>
      <c r="I11194" s="30" t="str">
        <f>IF(G11194='Check Register'!$E$1,H11194,"")</f>
        <v/>
      </c>
      <c r="J11194" s="16" t="str">
        <f t="shared" si="525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4"/>
        <v>November 20</v>
      </c>
      <c r="H11195" s="27">
        <f t="shared" si="526"/>
        <v>11194</v>
      </c>
      <c r="I11195" s="30" t="str">
        <f>IF(G11195='Check Register'!$E$1,H11195,"")</f>
        <v/>
      </c>
      <c r="J11195" s="16" t="str">
        <f t="shared" si="525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4"/>
        <v>November 20</v>
      </c>
      <c r="H11196" s="27">
        <f t="shared" si="526"/>
        <v>11195</v>
      </c>
      <c r="I11196" s="30" t="str">
        <f>IF(G11196='Check Register'!$E$1,H11196,"")</f>
        <v/>
      </c>
      <c r="J11196" s="16" t="str">
        <f t="shared" si="525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4"/>
        <v>November 20</v>
      </c>
      <c r="H11197" s="27">
        <f t="shared" si="526"/>
        <v>11196</v>
      </c>
      <c r="I11197" s="30" t="str">
        <f>IF(G11197='Check Register'!$E$1,H11197,"")</f>
        <v/>
      </c>
      <c r="J11197" s="16" t="str">
        <f t="shared" si="525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4"/>
        <v>November 20</v>
      </c>
      <c r="H11198" s="27">
        <f t="shared" si="526"/>
        <v>11197</v>
      </c>
      <c r="I11198" s="30" t="str">
        <f>IF(G11198='Check Register'!$E$1,H11198,"")</f>
        <v/>
      </c>
      <c r="J11198" s="16" t="str">
        <f t="shared" si="525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4"/>
        <v>November 20</v>
      </c>
      <c r="H11199" s="27">
        <f t="shared" si="526"/>
        <v>11198</v>
      </c>
      <c r="I11199" s="30" t="str">
        <f>IF(G11199='Check Register'!$E$1,H11199,"")</f>
        <v/>
      </c>
      <c r="J11199" s="16" t="str">
        <f t="shared" si="525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4"/>
        <v>November 20</v>
      </c>
      <c r="H11200" s="27">
        <f t="shared" si="526"/>
        <v>11199</v>
      </c>
      <c r="I11200" s="30" t="str">
        <f>IF(G11200='Check Register'!$E$1,H11200,"")</f>
        <v/>
      </c>
      <c r="J11200" s="16" t="str">
        <f t="shared" si="525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4"/>
        <v>November 20</v>
      </c>
      <c r="H11201" s="27">
        <f t="shared" si="526"/>
        <v>11200</v>
      </c>
      <c r="I11201" s="30" t="str">
        <f>IF(G11201='Check Register'!$E$1,H11201,"")</f>
        <v/>
      </c>
      <c r="J11201" s="16" t="str">
        <f t="shared" si="525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7">VLOOKUP(C11202,W:Y,3,TRUE)</f>
        <v>November 20</v>
      </c>
      <c r="H11202" s="27">
        <f t="shared" si="526"/>
        <v>11201</v>
      </c>
      <c r="I11202" s="30" t="str">
        <f>IF(G11202='Check Register'!$E$1,H11202,"")</f>
        <v/>
      </c>
      <c r="J11202" s="16" t="str">
        <f t="shared" ref="J11202:J11265" si="528">IFERROR(SMALL($I$2:$I$100000,H11202),"")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7"/>
        <v>November 20</v>
      </c>
      <c r="H11203" s="27">
        <f t="shared" si="526"/>
        <v>11202</v>
      </c>
      <c r="I11203" s="30" t="str">
        <f>IF(G11203='Check Register'!$E$1,H11203,"")</f>
        <v/>
      </c>
      <c r="J11203" s="16" t="str">
        <f t="shared" si="528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7"/>
        <v>November 20</v>
      </c>
      <c r="H11204" s="27">
        <f t="shared" si="526"/>
        <v>11203</v>
      </c>
      <c r="I11204" s="30" t="str">
        <f>IF(G11204='Check Register'!$E$1,H11204,"")</f>
        <v/>
      </c>
      <c r="J11204" s="16" t="str">
        <f t="shared" si="528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7"/>
        <v>November 20</v>
      </c>
      <c r="H11205" s="27">
        <f t="shared" si="526"/>
        <v>11204</v>
      </c>
      <c r="I11205" s="30" t="str">
        <f>IF(G11205='Check Register'!$E$1,H11205,"")</f>
        <v/>
      </c>
      <c r="J11205" s="16" t="str">
        <f t="shared" si="528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7"/>
        <v>November 20</v>
      </c>
      <c r="H11206" s="27">
        <f t="shared" si="526"/>
        <v>11205</v>
      </c>
      <c r="I11206" s="30" t="str">
        <f>IF(G11206='Check Register'!$E$1,H11206,"")</f>
        <v/>
      </c>
      <c r="J11206" s="16" t="str">
        <f t="shared" si="528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7"/>
        <v>November 20</v>
      </c>
      <c r="H11207" s="27">
        <f t="shared" si="526"/>
        <v>11206</v>
      </c>
      <c r="I11207" s="30" t="str">
        <f>IF(G11207='Check Register'!$E$1,H11207,"")</f>
        <v/>
      </c>
      <c r="J11207" s="16" t="str">
        <f t="shared" si="528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7"/>
        <v>November 20</v>
      </c>
      <c r="H11208" s="27">
        <f t="shared" ref="H11208:H11271" si="529">1+H11207</f>
        <v>11207</v>
      </c>
      <c r="I11208" s="30" t="str">
        <f>IF(G11208='Check Register'!$E$1,H11208,"")</f>
        <v/>
      </c>
      <c r="J11208" s="16" t="str">
        <f t="shared" si="528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7"/>
        <v>November 20</v>
      </c>
      <c r="H11209" s="27">
        <f t="shared" si="529"/>
        <v>11208</v>
      </c>
      <c r="I11209" s="30" t="str">
        <f>IF(G11209='Check Register'!$E$1,H11209,"")</f>
        <v/>
      </c>
      <c r="J11209" s="16" t="str">
        <f t="shared" si="528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7"/>
        <v>November 20</v>
      </c>
      <c r="H11210" s="27">
        <f t="shared" si="529"/>
        <v>11209</v>
      </c>
      <c r="I11210" s="30" t="str">
        <f>IF(G11210='Check Register'!$E$1,H11210,"")</f>
        <v/>
      </c>
      <c r="J11210" s="16" t="str">
        <f t="shared" si="528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7"/>
        <v>November 20</v>
      </c>
      <c r="H11211" s="27">
        <f t="shared" si="529"/>
        <v>11210</v>
      </c>
      <c r="I11211" s="30" t="str">
        <f>IF(G11211='Check Register'!$E$1,H11211,"")</f>
        <v/>
      </c>
      <c r="J11211" s="16" t="str">
        <f t="shared" si="528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7"/>
        <v>November 20</v>
      </c>
      <c r="H11212" s="27">
        <f t="shared" si="529"/>
        <v>11211</v>
      </c>
      <c r="I11212" s="30" t="str">
        <f>IF(G11212='Check Register'!$E$1,H11212,"")</f>
        <v/>
      </c>
      <c r="J11212" s="16" t="str">
        <f t="shared" si="528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7"/>
        <v>November 20</v>
      </c>
      <c r="H11213" s="27">
        <f t="shared" si="529"/>
        <v>11212</v>
      </c>
      <c r="I11213" s="30" t="str">
        <f>IF(G11213='Check Register'!$E$1,H11213,"")</f>
        <v/>
      </c>
      <c r="J11213" s="16" t="str">
        <f t="shared" si="528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7"/>
        <v>November 20</v>
      </c>
      <c r="H11214" s="27">
        <f t="shared" si="529"/>
        <v>11213</v>
      </c>
      <c r="I11214" s="30" t="str">
        <f>IF(G11214='Check Register'!$E$1,H11214,"")</f>
        <v/>
      </c>
      <c r="J11214" s="16" t="str">
        <f t="shared" si="528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7"/>
        <v>November 20</v>
      </c>
      <c r="H11215" s="27">
        <f t="shared" si="529"/>
        <v>11214</v>
      </c>
      <c r="I11215" s="30" t="str">
        <f>IF(G11215='Check Register'!$E$1,H11215,"")</f>
        <v/>
      </c>
      <c r="J11215" s="16" t="str">
        <f t="shared" si="528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7"/>
        <v>November 20</v>
      </c>
      <c r="H11216" s="27">
        <f t="shared" si="529"/>
        <v>11215</v>
      </c>
      <c r="I11216" s="30" t="str">
        <f>IF(G11216='Check Register'!$E$1,H11216,"")</f>
        <v/>
      </c>
      <c r="J11216" s="16" t="str">
        <f t="shared" si="528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7"/>
        <v>November 20</v>
      </c>
      <c r="H11217" s="27">
        <f t="shared" si="529"/>
        <v>11216</v>
      </c>
      <c r="I11217" s="30" t="str">
        <f>IF(G11217='Check Register'!$E$1,H11217,"")</f>
        <v/>
      </c>
      <c r="J11217" s="16" t="str">
        <f t="shared" si="528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7"/>
        <v>November 20</v>
      </c>
      <c r="H11218" s="27">
        <f t="shared" si="529"/>
        <v>11217</v>
      </c>
      <c r="I11218" s="30" t="str">
        <f>IF(G11218='Check Register'!$E$1,H11218,"")</f>
        <v/>
      </c>
      <c r="J11218" s="16" t="str">
        <f t="shared" si="528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7"/>
        <v>November 20</v>
      </c>
      <c r="H11219" s="27">
        <f t="shared" si="529"/>
        <v>11218</v>
      </c>
      <c r="I11219" s="30" t="str">
        <f>IF(G11219='Check Register'!$E$1,H11219,"")</f>
        <v/>
      </c>
      <c r="J11219" s="16" t="str">
        <f t="shared" si="528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7"/>
        <v>November 20</v>
      </c>
      <c r="H11220" s="27">
        <f t="shared" si="529"/>
        <v>11219</v>
      </c>
      <c r="I11220" s="30" t="str">
        <f>IF(G11220='Check Register'!$E$1,H11220,"")</f>
        <v/>
      </c>
      <c r="J11220" s="16" t="str">
        <f t="shared" si="528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7"/>
        <v>November 20</v>
      </c>
      <c r="H11221" s="27">
        <f t="shared" si="529"/>
        <v>11220</v>
      </c>
      <c r="I11221" s="30" t="str">
        <f>IF(G11221='Check Register'!$E$1,H11221,"")</f>
        <v/>
      </c>
      <c r="J11221" s="16" t="str">
        <f t="shared" si="528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7"/>
        <v>November 20</v>
      </c>
      <c r="H11222" s="27">
        <f t="shared" si="529"/>
        <v>11221</v>
      </c>
      <c r="I11222" s="30" t="str">
        <f>IF(G11222='Check Register'!$E$1,H11222,"")</f>
        <v/>
      </c>
      <c r="J11222" s="16" t="str">
        <f t="shared" si="528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7"/>
        <v>November 20</v>
      </c>
      <c r="H11223" s="27">
        <f t="shared" si="529"/>
        <v>11222</v>
      </c>
      <c r="I11223" s="30" t="str">
        <f>IF(G11223='Check Register'!$E$1,H11223,"")</f>
        <v/>
      </c>
      <c r="J11223" s="16" t="str">
        <f t="shared" si="528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7"/>
        <v>November 20</v>
      </c>
      <c r="H11224" s="27">
        <f t="shared" si="529"/>
        <v>11223</v>
      </c>
      <c r="I11224" s="30" t="str">
        <f>IF(G11224='Check Register'!$E$1,H11224,"")</f>
        <v/>
      </c>
      <c r="J11224" s="16" t="str">
        <f t="shared" si="528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7"/>
        <v>November 20</v>
      </c>
      <c r="H11225" s="27">
        <f t="shared" si="529"/>
        <v>11224</v>
      </c>
      <c r="I11225" s="30" t="str">
        <f>IF(G11225='Check Register'!$E$1,H11225,"")</f>
        <v/>
      </c>
      <c r="J11225" s="16" t="str">
        <f t="shared" si="528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7"/>
        <v>November 20</v>
      </c>
      <c r="H11226" s="27">
        <f t="shared" si="529"/>
        <v>11225</v>
      </c>
      <c r="I11226" s="30" t="str">
        <f>IF(G11226='Check Register'!$E$1,H11226,"")</f>
        <v/>
      </c>
      <c r="J11226" s="16" t="str">
        <f t="shared" si="528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7"/>
        <v>December 20</v>
      </c>
      <c r="H11227" s="27">
        <f t="shared" si="529"/>
        <v>11226</v>
      </c>
      <c r="I11227" s="30" t="str">
        <f>IF(G11227='Check Register'!$E$1,H11227,"")</f>
        <v/>
      </c>
      <c r="J11227" s="16" t="str">
        <f t="shared" si="528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7"/>
        <v>December 20</v>
      </c>
      <c r="H11228" s="27">
        <f t="shared" si="529"/>
        <v>11227</v>
      </c>
      <c r="I11228" s="30" t="str">
        <f>IF(G11228='Check Register'!$E$1,H11228,"")</f>
        <v/>
      </c>
      <c r="J11228" s="16" t="str">
        <f t="shared" si="528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7"/>
        <v>December 20</v>
      </c>
      <c r="H11229" s="27">
        <f t="shared" si="529"/>
        <v>11228</v>
      </c>
      <c r="I11229" s="30" t="str">
        <f>IF(G11229='Check Register'!$E$1,H11229,"")</f>
        <v/>
      </c>
      <c r="J11229" s="16" t="str">
        <f t="shared" si="528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7"/>
        <v>December 20</v>
      </c>
      <c r="H11230" s="27">
        <f t="shared" si="529"/>
        <v>11229</v>
      </c>
      <c r="I11230" s="30" t="str">
        <f>IF(G11230='Check Register'!$E$1,H11230,"")</f>
        <v/>
      </c>
      <c r="J11230" s="16" t="str">
        <f t="shared" si="528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7"/>
        <v>December 20</v>
      </c>
      <c r="H11231" s="27">
        <f t="shared" si="529"/>
        <v>11230</v>
      </c>
      <c r="I11231" s="30" t="str">
        <f>IF(G11231='Check Register'!$E$1,H11231,"")</f>
        <v/>
      </c>
      <c r="J11231" s="16" t="str">
        <f t="shared" si="528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7"/>
        <v>December 20</v>
      </c>
      <c r="H11232" s="27">
        <f t="shared" si="529"/>
        <v>11231</v>
      </c>
      <c r="I11232" s="30" t="str">
        <f>IF(G11232='Check Register'!$E$1,H11232,"")</f>
        <v/>
      </c>
      <c r="J11232" s="16" t="str">
        <f t="shared" si="528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7"/>
        <v>December 20</v>
      </c>
      <c r="H11233" s="27">
        <f t="shared" si="529"/>
        <v>11232</v>
      </c>
      <c r="I11233" s="30" t="str">
        <f>IF(G11233='Check Register'!$E$1,H11233,"")</f>
        <v/>
      </c>
      <c r="J11233" s="16" t="str">
        <f t="shared" si="528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7"/>
        <v>December 20</v>
      </c>
      <c r="H11234" s="27">
        <f t="shared" si="529"/>
        <v>11233</v>
      </c>
      <c r="I11234" s="30" t="str">
        <f>IF(G11234='Check Register'!$E$1,H11234,"")</f>
        <v/>
      </c>
      <c r="J11234" s="16" t="str">
        <f t="shared" si="528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7"/>
        <v>December 20</v>
      </c>
      <c r="H11235" s="27">
        <f t="shared" si="529"/>
        <v>11234</v>
      </c>
      <c r="I11235" s="30" t="str">
        <f>IF(G11235='Check Register'!$E$1,H11235,"")</f>
        <v/>
      </c>
      <c r="J11235" s="16" t="str">
        <f t="shared" si="528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7"/>
        <v>December 20</v>
      </c>
      <c r="H11236" s="27">
        <f t="shared" si="529"/>
        <v>11235</v>
      </c>
      <c r="I11236" s="30" t="str">
        <f>IF(G11236='Check Register'!$E$1,H11236,"")</f>
        <v/>
      </c>
      <c r="J11236" s="16" t="str">
        <f t="shared" si="528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7"/>
        <v>December 20</v>
      </c>
      <c r="H11237" s="27">
        <f t="shared" si="529"/>
        <v>11236</v>
      </c>
      <c r="I11237" s="30" t="str">
        <f>IF(G11237='Check Register'!$E$1,H11237,"")</f>
        <v/>
      </c>
      <c r="J11237" s="16" t="str">
        <f t="shared" si="528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7"/>
        <v>December 20</v>
      </c>
      <c r="H11238" s="27">
        <f t="shared" si="529"/>
        <v>11237</v>
      </c>
      <c r="I11238" s="30" t="str">
        <f>IF(G11238='Check Register'!$E$1,H11238,"")</f>
        <v/>
      </c>
      <c r="J11238" s="16" t="str">
        <f t="shared" si="528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7"/>
        <v>December 20</v>
      </c>
      <c r="H11239" s="27">
        <f t="shared" si="529"/>
        <v>11238</v>
      </c>
      <c r="I11239" s="30" t="str">
        <f>IF(G11239='Check Register'!$E$1,H11239,"")</f>
        <v/>
      </c>
      <c r="J11239" s="16" t="str">
        <f t="shared" si="528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7"/>
        <v>December 20</v>
      </c>
      <c r="H11240" s="27">
        <f t="shared" si="529"/>
        <v>11239</v>
      </c>
      <c r="I11240" s="30" t="str">
        <f>IF(G11240='Check Register'!$E$1,H11240,"")</f>
        <v/>
      </c>
      <c r="J11240" s="16" t="str">
        <f t="shared" si="528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7"/>
        <v>December 20</v>
      </c>
      <c r="H11241" s="27">
        <f t="shared" si="529"/>
        <v>11240</v>
      </c>
      <c r="I11241" s="30" t="str">
        <f>IF(G11241='Check Register'!$E$1,H11241,"")</f>
        <v/>
      </c>
      <c r="J11241" s="16" t="str">
        <f t="shared" si="528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7"/>
        <v>December 20</v>
      </c>
      <c r="H11242" s="27">
        <f t="shared" si="529"/>
        <v>11241</v>
      </c>
      <c r="I11242" s="30" t="str">
        <f>IF(G11242='Check Register'!$E$1,H11242,"")</f>
        <v/>
      </c>
      <c r="J11242" s="16" t="str">
        <f t="shared" si="528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7"/>
        <v>December 20</v>
      </c>
      <c r="H11243" s="27">
        <f t="shared" si="529"/>
        <v>11242</v>
      </c>
      <c r="I11243" s="30" t="str">
        <f>IF(G11243='Check Register'!$E$1,H11243,"")</f>
        <v/>
      </c>
      <c r="J11243" s="16" t="str">
        <f t="shared" si="528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7"/>
        <v>December 20</v>
      </c>
      <c r="H11244" s="27">
        <f t="shared" si="529"/>
        <v>11243</v>
      </c>
      <c r="I11244" s="30" t="str">
        <f>IF(G11244='Check Register'!$E$1,H11244,"")</f>
        <v/>
      </c>
      <c r="J11244" s="16" t="str">
        <f t="shared" si="528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7"/>
        <v>December 20</v>
      </c>
      <c r="H11245" s="27">
        <f t="shared" si="529"/>
        <v>11244</v>
      </c>
      <c r="I11245" s="30" t="str">
        <f>IF(G11245='Check Register'!$E$1,H11245,"")</f>
        <v/>
      </c>
      <c r="J11245" s="16" t="str">
        <f t="shared" si="528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7"/>
        <v>December 20</v>
      </c>
      <c r="H11246" s="27">
        <f t="shared" si="529"/>
        <v>11245</v>
      </c>
      <c r="I11246" s="30" t="str">
        <f>IF(G11246='Check Register'!$E$1,H11246,"")</f>
        <v/>
      </c>
      <c r="J11246" s="16" t="str">
        <f t="shared" si="528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7"/>
        <v>December 20</v>
      </c>
      <c r="H11247" s="27">
        <f t="shared" si="529"/>
        <v>11246</v>
      </c>
      <c r="I11247" s="30" t="str">
        <f>IF(G11247='Check Register'!$E$1,H11247,"")</f>
        <v/>
      </c>
      <c r="J11247" s="16" t="str">
        <f t="shared" si="528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7"/>
        <v>December 20</v>
      </c>
      <c r="H11248" s="27">
        <f t="shared" si="529"/>
        <v>11247</v>
      </c>
      <c r="I11248" s="30" t="str">
        <f>IF(G11248='Check Register'!$E$1,H11248,"")</f>
        <v/>
      </c>
      <c r="J11248" s="16" t="str">
        <f t="shared" si="528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7"/>
        <v>December 20</v>
      </c>
      <c r="H11249" s="27">
        <f t="shared" si="529"/>
        <v>11248</v>
      </c>
      <c r="I11249" s="30" t="str">
        <f>IF(G11249='Check Register'!$E$1,H11249,"")</f>
        <v/>
      </c>
      <c r="J11249" s="16" t="str">
        <f t="shared" si="528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7"/>
        <v>December 20</v>
      </c>
      <c r="H11250" s="27">
        <f t="shared" si="529"/>
        <v>11249</v>
      </c>
      <c r="I11250" s="30" t="str">
        <f>IF(G11250='Check Register'!$E$1,H11250,"")</f>
        <v/>
      </c>
      <c r="J11250" s="16" t="str">
        <f t="shared" si="528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7"/>
        <v>December 20</v>
      </c>
      <c r="H11251" s="27">
        <f t="shared" si="529"/>
        <v>11250</v>
      </c>
      <c r="I11251" s="30" t="str">
        <f>IF(G11251='Check Register'!$E$1,H11251,"")</f>
        <v/>
      </c>
      <c r="J11251" s="16" t="str">
        <f t="shared" si="528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7"/>
        <v>December 20</v>
      </c>
      <c r="H11252" s="27">
        <f t="shared" si="529"/>
        <v>11251</v>
      </c>
      <c r="I11252" s="30" t="str">
        <f>IF(G11252='Check Register'!$E$1,H11252,"")</f>
        <v/>
      </c>
      <c r="J11252" s="16" t="str">
        <f t="shared" si="528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7"/>
        <v>December 20</v>
      </c>
      <c r="H11253" s="27">
        <f t="shared" si="529"/>
        <v>11252</v>
      </c>
      <c r="I11253" s="30" t="str">
        <f>IF(G11253='Check Register'!$E$1,H11253,"")</f>
        <v/>
      </c>
      <c r="J11253" s="16" t="str">
        <f t="shared" si="528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7"/>
        <v>December 20</v>
      </c>
      <c r="H11254" s="27">
        <f t="shared" si="529"/>
        <v>11253</v>
      </c>
      <c r="I11254" s="30" t="str">
        <f>IF(G11254='Check Register'!$E$1,H11254,"")</f>
        <v/>
      </c>
      <c r="J11254" s="16" t="str">
        <f t="shared" si="528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7"/>
        <v>December 20</v>
      </c>
      <c r="H11255" s="27">
        <f t="shared" si="529"/>
        <v>11254</v>
      </c>
      <c r="I11255" s="30" t="str">
        <f>IF(G11255='Check Register'!$E$1,H11255,"")</f>
        <v/>
      </c>
      <c r="J11255" s="16" t="str">
        <f t="shared" si="528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7"/>
        <v>December 20</v>
      </c>
      <c r="H11256" s="27">
        <f t="shared" si="529"/>
        <v>11255</v>
      </c>
      <c r="I11256" s="30" t="str">
        <f>IF(G11256='Check Register'!$E$1,H11256,"")</f>
        <v/>
      </c>
      <c r="J11256" s="16" t="str">
        <f t="shared" si="528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7"/>
        <v>December 20</v>
      </c>
      <c r="H11257" s="27">
        <f t="shared" si="529"/>
        <v>11256</v>
      </c>
      <c r="I11257" s="30" t="str">
        <f>IF(G11257='Check Register'!$E$1,H11257,"")</f>
        <v/>
      </c>
      <c r="J11257" s="16" t="str">
        <f t="shared" si="528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7"/>
        <v>December 20</v>
      </c>
      <c r="H11258" s="27">
        <f t="shared" si="529"/>
        <v>11257</v>
      </c>
      <c r="I11258" s="30" t="str">
        <f>IF(G11258='Check Register'!$E$1,H11258,"")</f>
        <v/>
      </c>
      <c r="J11258" s="16" t="str">
        <f t="shared" si="528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7"/>
        <v>December 20</v>
      </c>
      <c r="H11259" s="27">
        <f t="shared" si="529"/>
        <v>11258</v>
      </c>
      <c r="I11259" s="30" t="str">
        <f>IF(G11259='Check Register'!$E$1,H11259,"")</f>
        <v/>
      </c>
      <c r="J11259" s="16" t="str">
        <f t="shared" si="528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7"/>
        <v>December 20</v>
      </c>
      <c r="H11260" s="27">
        <f t="shared" si="529"/>
        <v>11259</v>
      </c>
      <c r="I11260" s="30" t="str">
        <f>IF(G11260='Check Register'!$E$1,H11260,"")</f>
        <v/>
      </c>
      <c r="J11260" s="16" t="str">
        <f t="shared" si="528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7"/>
        <v>December 20</v>
      </c>
      <c r="H11261" s="27">
        <f t="shared" si="529"/>
        <v>11260</v>
      </c>
      <c r="I11261" s="30" t="str">
        <f>IF(G11261='Check Register'!$E$1,H11261,"")</f>
        <v/>
      </c>
      <c r="J11261" s="16" t="str">
        <f t="shared" si="528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7"/>
        <v>December 20</v>
      </c>
      <c r="H11262" s="27">
        <f t="shared" si="529"/>
        <v>11261</v>
      </c>
      <c r="I11262" s="30" t="str">
        <f>IF(G11262='Check Register'!$E$1,H11262,"")</f>
        <v/>
      </c>
      <c r="J11262" s="16" t="str">
        <f t="shared" si="528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7"/>
        <v>December 20</v>
      </c>
      <c r="H11263" s="27">
        <f t="shared" si="529"/>
        <v>11262</v>
      </c>
      <c r="I11263" s="30" t="str">
        <f>IF(G11263='Check Register'!$E$1,H11263,"")</f>
        <v/>
      </c>
      <c r="J11263" s="16" t="str">
        <f t="shared" si="528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7"/>
        <v>December 20</v>
      </c>
      <c r="H11264" s="27">
        <f t="shared" si="529"/>
        <v>11263</v>
      </c>
      <c r="I11264" s="30" t="str">
        <f>IF(G11264='Check Register'!$E$1,H11264,"")</f>
        <v/>
      </c>
      <c r="J11264" s="16" t="str">
        <f t="shared" si="528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7"/>
        <v>December 20</v>
      </c>
      <c r="H11265" s="27">
        <f t="shared" si="529"/>
        <v>11264</v>
      </c>
      <c r="I11265" s="30" t="str">
        <f>IF(G11265='Check Register'!$E$1,H11265,"")</f>
        <v/>
      </c>
      <c r="J11265" s="16" t="str">
        <f t="shared" si="528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30">VLOOKUP(C11266,W:Y,3,TRUE)</f>
        <v>December 20</v>
      </c>
      <c r="H11266" s="27">
        <f t="shared" si="529"/>
        <v>11265</v>
      </c>
      <c r="I11266" s="30" t="str">
        <f>IF(G11266='Check Register'!$E$1,H11266,"")</f>
        <v/>
      </c>
      <c r="J11266" s="16" t="str">
        <f t="shared" ref="J11266:J11329" si="531">IFERROR(SMALL($I$2:$I$100000,H11266),"")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30"/>
        <v>December 20</v>
      </c>
      <c r="H11267" s="27">
        <f t="shared" si="529"/>
        <v>11266</v>
      </c>
      <c r="I11267" s="30" t="str">
        <f>IF(G11267='Check Register'!$E$1,H11267,"")</f>
        <v/>
      </c>
      <c r="J11267" s="16" t="str">
        <f t="shared" si="531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30"/>
        <v>December 20</v>
      </c>
      <c r="H11268" s="27">
        <f t="shared" si="529"/>
        <v>11267</v>
      </c>
      <c r="I11268" s="30" t="str">
        <f>IF(G11268='Check Register'!$E$1,H11268,"")</f>
        <v/>
      </c>
      <c r="J11268" s="16" t="str">
        <f t="shared" si="531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30"/>
        <v>December 20</v>
      </c>
      <c r="H11269" s="27">
        <f t="shared" si="529"/>
        <v>11268</v>
      </c>
      <c r="I11269" s="30" t="str">
        <f>IF(G11269='Check Register'!$E$1,H11269,"")</f>
        <v/>
      </c>
      <c r="J11269" s="16" t="str">
        <f t="shared" si="531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30"/>
        <v>December 20</v>
      </c>
      <c r="H11270" s="27">
        <f t="shared" si="529"/>
        <v>11269</v>
      </c>
      <c r="I11270" s="30" t="str">
        <f>IF(G11270='Check Register'!$E$1,H11270,"")</f>
        <v/>
      </c>
      <c r="J11270" s="16" t="str">
        <f t="shared" si="531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30"/>
        <v>December 20</v>
      </c>
      <c r="H11271" s="27">
        <f t="shared" si="529"/>
        <v>11270</v>
      </c>
      <c r="I11271" s="30" t="str">
        <f>IF(G11271='Check Register'!$E$1,H11271,"")</f>
        <v/>
      </c>
      <c r="J11271" s="16" t="str">
        <f t="shared" si="531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30"/>
        <v>December 20</v>
      </c>
      <c r="H11272" s="27">
        <f t="shared" ref="H11272:H11335" si="532">1+H11271</f>
        <v>11271</v>
      </c>
      <c r="I11272" s="30" t="str">
        <f>IF(G11272='Check Register'!$E$1,H11272,"")</f>
        <v/>
      </c>
      <c r="J11272" s="16" t="str">
        <f t="shared" si="531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30"/>
        <v>December 20</v>
      </c>
      <c r="H11273" s="27">
        <f t="shared" si="532"/>
        <v>11272</v>
      </c>
      <c r="I11273" s="30" t="str">
        <f>IF(G11273='Check Register'!$E$1,H11273,"")</f>
        <v/>
      </c>
      <c r="J11273" s="16" t="str">
        <f t="shared" si="531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30"/>
        <v>December 20</v>
      </c>
      <c r="H11274" s="27">
        <f t="shared" si="532"/>
        <v>11273</v>
      </c>
      <c r="I11274" s="30" t="str">
        <f>IF(G11274='Check Register'!$E$1,H11274,"")</f>
        <v/>
      </c>
      <c r="J11274" s="16" t="str">
        <f t="shared" si="531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30"/>
        <v>December 20</v>
      </c>
      <c r="H11275" s="27">
        <f t="shared" si="532"/>
        <v>11274</v>
      </c>
      <c r="I11275" s="30" t="str">
        <f>IF(G11275='Check Register'!$E$1,H11275,"")</f>
        <v/>
      </c>
      <c r="J11275" s="16" t="str">
        <f t="shared" si="531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30"/>
        <v>December 20</v>
      </c>
      <c r="H11276" s="27">
        <f t="shared" si="532"/>
        <v>11275</v>
      </c>
      <c r="I11276" s="30" t="str">
        <f>IF(G11276='Check Register'!$E$1,H11276,"")</f>
        <v/>
      </c>
      <c r="J11276" s="16" t="str">
        <f t="shared" si="531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30"/>
        <v>December 20</v>
      </c>
      <c r="H11277" s="27">
        <f t="shared" si="532"/>
        <v>11276</v>
      </c>
      <c r="I11277" s="30" t="str">
        <f>IF(G11277='Check Register'!$E$1,H11277,"")</f>
        <v/>
      </c>
      <c r="J11277" s="16" t="str">
        <f t="shared" si="531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30"/>
        <v>December 20</v>
      </c>
      <c r="H11278" s="27">
        <f t="shared" si="532"/>
        <v>11277</v>
      </c>
      <c r="I11278" s="30" t="str">
        <f>IF(G11278='Check Register'!$E$1,H11278,"")</f>
        <v/>
      </c>
      <c r="J11278" s="16" t="str">
        <f t="shared" si="531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30"/>
        <v>December 20</v>
      </c>
      <c r="H11279" s="27">
        <f t="shared" si="532"/>
        <v>11278</v>
      </c>
      <c r="I11279" s="30" t="str">
        <f>IF(G11279='Check Register'!$E$1,H11279,"")</f>
        <v/>
      </c>
      <c r="J11279" s="16" t="str">
        <f t="shared" si="531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30"/>
        <v>December 20</v>
      </c>
      <c r="H11280" s="27">
        <f t="shared" si="532"/>
        <v>11279</v>
      </c>
      <c r="I11280" s="30" t="str">
        <f>IF(G11280='Check Register'!$E$1,H11280,"")</f>
        <v/>
      </c>
      <c r="J11280" s="16" t="str">
        <f t="shared" si="531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30"/>
        <v>December 20</v>
      </c>
      <c r="H11281" s="27">
        <f t="shared" si="532"/>
        <v>11280</v>
      </c>
      <c r="I11281" s="30" t="str">
        <f>IF(G11281='Check Register'!$E$1,H11281,"")</f>
        <v/>
      </c>
      <c r="J11281" s="16" t="str">
        <f t="shared" si="531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30"/>
        <v>December 20</v>
      </c>
      <c r="H11282" s="27">
        <f t="shared" si="532"/>
        <v>11281</v>
      </c>
      <c r="I11282" s="30" t="str">
        <f>IF(G11282='Check Register'!$E$1,H11282,"")</f>
        <v/>
      </c>
      <c r="J11282" s="16" t="str">
        <f t="shared" si="531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30"/>
        <v>December 20</v>
      </c>
      <c r="H11283" s="27">
        <f t="shared" si="532"/>
        <v>11282</v>
      </c>
      <c r="I11283" s="30" t="str">
        <f>IF(G11283='Check Register'!$E$1,H11283,"")</f>
        <v/>
      </c>
      <c r="J11283" s="16" t="str">
        <f t="shared" si="531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30"/>
        <v>December 20</v>
      </c>
      <c r="H11284" s="27">
        <f t="shared" si="532"/>
        <v>11283</v>
      </c>
      <c r="I11284" s="30" t="str">
        <f>IF(G11284='Check Register'!$E$1,H11284,"")</f>
        <v/>
      </c>
      <c r="J11284" s="16" t="str">
        <f t="shared" si="531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30"/>
        <v>December 20</v>
      </c>
      <c r="H11285" s="27">
        <f t="shared" si="532"/>
        <v>11284</v>
      </c>
      <c r="I11285" s="30" t="str">
        <f>IF(G11285='Check Register'!$E$1,H11285,"")</f>
        <v/>
      </c>
      <c r="J11285" s="16" t="str">
        <f t="shared" si="531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30"/>
        <v>December 20</v>
      </c>
      <c r="H11286" s="27">
        <f t="shared" si="532"/>
        <v>11285</v>
      </c>
      <c r="I11286" s="30" t="str">
        <f>IF(G11286='Check Register'!$E$1,H11286,"")</f>
        <v/>
      </c>
      <c r="J11286" s="16" t="str">
        <f t="shared" si="531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30"/>
        <v>December 20</v>
      </c>
      <c r="H11287" s="27">
        <f t="shared" si="532"/>
        <v>11286</v>
      </c>
      <c r="I11287" s="30" t="str">
        <f>IF(G11287='Check Register'!$E$1,H11287,"")</f>
        <v/>
      </c>
      <c r="J11287" s="16" t="str">
        <f t="shared" si="531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30"/>
        <v>December 20</v>
      </c>
      <c r="H11288" s="27">
        <f t="shared" si="532"/>
        <v>11287</v>
      </c>
      <c r="I11288" s="30" t="str">
        <f>IF(G11288='Check Register'!$E$1,H11288,"")</f>
        <v/>
      </c>
      <c r="J11288" s="16" t="str">
        <f t="shared" si="531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30"/>
        <v>December 20</v>
      </c>
      <c r="H11289" s="27">
        <f t="shared" si="532"/>
        <v>11288</v>
      </c>
      <c r="I11289" s="30" t="str">
        <f>IF(G11289='Check Register'!$E$1,H11289,"")</f>
        <v/>
      </c>
      <c r="J11289" s="16" t="str">
        <f t="shared" si="531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30"/>
        <v>December 20</v>
      </c>
      <c r="H11290" s="27">
        <f t="shared" si="532"/>
        <v>11289</v>
      </c>
      <c r="I11290" s="30" t="str">
        <f>IF(G11290='Check Register'!$E$1,H11290,"")</f>
        <v/>
      </c>
      <c r="J11290" s="16" t="str">
        <f t="shared" si="531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30"/>
        <v>December 20</v>
      </c>
      <c r="H11291" s="27">
        <f t="shared" si="532"/>
        <v>11290</v>
      </c>
      <c r="I11291" s="30" t="str">
        <f>IF(G11291='Check Register'!$E$1,H11291,"")</f>
        <v/>
      </c>
      <c r="J11291" s="16" t="str">
        <f t="shared" si="531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30"/>
        <v>December 20</v>
      </c>
      <c r="H11292" s="27">
        <f t="shared" si="532"/>
        <v>11291</v>
      </c>
      <c r="I11292" s="30" t="str">
        <f>IF(G11292='Check Register'!$E$1,H11292,"")</f>
        <v/>
      </c>
      <c r="J11292" s="16" t="str">
        <f t="shared" si="531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30"/>
        <v>December 20</v>
      </c>
      <c r="H11293" s="27">
        <f t="shared" si="532"/>
        <v>11292</v>
      </c>
      <c r="I11293" s="30" t="str">
        <f>IF(G11293='Check Register'!$E$1,H11293,"")</f>
        <v/>
      </c>
      <c r="J11293" s="16" t="str">
        <f t="shared" si="531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30"/>
        <v>December 20</v>
      </c>
      <c r="H11294" s="27">
        <f t="shared" si="532"/>
        <v>11293</v>
      </c>
      <c r="I11294" s="30" t="str">
        <f>IF(G11294='Check Register'!$E$1,H11294,"")</f>
        <v/>
      </c>
      <c r="J11294" s="16" t="str">
        <f t="shared" si="531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30"/>
        <v>December 20</v>
      </c>
      <c r="H11295" s="27">
        <f t="shared" si="532"/>
        <v>11294</v>
      </c>
      <c r="I11295" s="30" t="str">
        <f>IF(G11295='Check Register'!$E$1,H11295,"")</f>
        <v/>
      </c>
      <c r="J11295" s="16" t="str">
        <f t="shared" si="531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30"/>
        <v>December 20</v>
      </c>
      <c r="H11296" s="27">
        <f t="shared" si="532"/>
        <v>11295</v>
      </c>
      <c r="I11296" s="30" t="str">
        <f>IF(G11296='Check Register'!$E$1,H11296,"")</f>
        <v/>
      </c>
      <c r="J11296" s="16" t="str">
        <f t="shared" si="531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30"/>
        <v>December 20</v>
      </c>
      <c r="H11297" s="27">
        <f t="shared" si="532"/>
        <v>11296</v>
      </c>
      <c r="I11297" s="30" t="str">
        <f>IF(G11297='Check Register'!$E$1,H11297,"")</f>
        <v/>
      </c>
      <c r="J11297" s="16" t="str">
        <f t="shared" si="531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30"/>
        <v>December 20</v>
      </c>
      <c r="H11298" s="27">
        <f t="shared" si="532"/>
        <v>11297</v>
      </c>
      <c r="I11298" s="30" t="str">
        <f>IF(G11298='Check Register'!$E$1,H11298,"")</f>
        <v/>
      </c>
      <c r="J11298" s="16" t="str">
        <f t="shared" si="531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30"/>
        <v>December 20</v>
      </c>
      <c r="H11299" s="27">
        <f t="shared" si="532"/>
        <v>11298</v>
      </c>
      <c r="I11299" s="30" t="str">
        <f>IF(G11299='Check Register'!$E$1,H11299,"")</f>
        <v/>
      </c>
      <c r="J11299" s="16" t="str">
        <f t="shared" si="531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30"/>
        <v>December 20</v>
      </c>
      <c r="H11300" s="27">
        <f t="shared" si="532"/>
        <v>11299</v>
      </c>
      <c r="I11300" s="30" t="str">
        <f>IF(G11300='Check Register'!$E$1,H11300,"")</f>
        <v/>
      </c>
      <c r="J11300" s="16" t="str">
        <f t="shared" si="531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30"/>
        <v>December 20</v>
      </c>
      <c r="H11301" s="27">
        <f t="shared" si="532"/>
        <v>11300</v>
      </c>
      <c r="I11301" s="30" t="str">
        <f>IF(G11301='Check Register'!$E$1,H11301,"")</f>
        <v/>
      </c>
      <c r="J11301" s="16" t="str">
        <f t="shared" si="531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30"/>
        <v>December 20</v>
      </c>
      <c r="H11302" s="27">
        <f t="shared" si="532"/>
        <v>11301</v>
      </c>
      <c r="I11302" s="30" t="str">
        <f>IF(G11302='Check Register'!$E$1,H11302,"")</f>
        <v/>
      </c>
      <c r="J11302" s="16" t="str">
        <f t="shared" si="531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30"/>
        <v>December 20</v>
      </c>
      <c r="H11303" s="27">
        <f t="shared" si="532"/>
        <v>11302</v>
      </c>
      <c r="I11303" s="30" t="str">
        <f>IF(G11303='Check Register'!$E$1,H11303,"")</f>
        <v/>
      </c>
      <c r="J11303" s="16" t="str">
        <f t="shared" si="531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30"/>
        <v>December 20</v>
      </c>
      <c r="H11304" s="27">
        <f t="shared" si="532"/>
        <v>11303</v>
      </c>
      <c r="I11304" s="30" t="str">
        <f>IF(G11304='Check Register'!$E$1,H11304,"")</f>
        <v/>
      </c>
      <c r="J11304" s="16" t="str">
        <f t="shared" si="531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30"/>
        <v>December 20</v>
      </c>
      <c r="H11305" s="27">
        <f t="shared" si="532"/>
        <v>11304</v>
      </c>
      <c r="I11305" s="30" t="str">
        <f>IF(G11305='Check Register'!$E$1,H11305,"")</f>
        <v/>
      </c>
      <c r="J11305" s="16" t="str">
        <f t="shared" si="531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30"/>
        <v>December 20</v>
      </c>
      <c r="H11306" s="27">
        <f t="shared" si="532"/>
        <v>11305</v>
      </c>
      <c r="I11306" s="30" t="str">
        <f>IF(G11306='Check Register'!$E$1,H11306,"")</f>
        <v/>
      </c>
      <c r="J11306" s="16" t="str">
        <f t="shared" si="531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30"/>
        <v>December 20</v>
      </c>
      <c r="H11307" s="27">
        <f t="shared" si="532"/>
        <v>11306</v>
      </c>
      <c r="I11307" s="30" t="str">
        <f>IF(G11307='Check Register'!$E$1,H11307,"")</f>
        <v/>
      </c>
      <c r="J11307" s="16" t="str">
        <f t="shared" si="531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30"/>
        <v>December 20</v>
      </c>
      <c r="H11308" s="27">
        <f t="shared" si="532"/>
        <v>11307</v>
      </c>
      <c r="I11308" s="30" t="str">
        <f>IF(G11308='Check Register'!$E$1,H11308,"")</f>
        <v/>
      </c>
      <c r="J11308" s="16" t="str">
        <f t="shared" si="531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30"/>
        <v>December 20</v>
      </c>
      <c r="H11309" s="27">
        <f t="shared" si="532"/>
        <v>11308</v>
      </c>
      <c r="I11309" s="30" t="str">
        <f>IF(G11309='Check Register'!$E$1,H11309,"")</f>
        <v/>
      </c>
      <c r="J11309" s="16" t="str">
        <f t="shared" si="531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30"/>
        <v>December 20</v>
      </c>
      <c r="H11310" s="27">
        <f t="shared" si="532"/>
        <v>11309</v>
      </c>
      <c r="I11310" s="30" t="str">
        <f>IF(G11310='Check Register'!$E$1,H11310,"")</f>
        <v/>
      </c>
      <c r="J11310" s="16" t="str">
        <f t="shared" si="531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30"/>
        <v>December 20</v>
      </c>
      <c r="H11311" s="27">
        <f t="shared" si="532"/>
        <v>11310</v>
      </c>
      <c r="I11311" s="30" t="str">
        <f>IF(G11311='Check Register'!$E$1,H11311,"")</f>
        <v/>
      </c>
      <c r="J11311" s="16" t="str">
        <f t="shared" si="531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30"/>
        <v>December 20</v>
      </c>
      <c r="H11312" s="27">
        <f t="shared" si="532"/>
        <v>11311</v>
      </c>
      <c r="I11312" s="30" t="str">
        <f>IF(G11312='Check Register'!$E$1,H11312,"")</f>
        <v/>
      </c>
      <c r="J11312" s="16" t="str">
        <f t="shared" si="531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30"/>
        <v>December 20</v>
      </c>
      <c r="H11313" s="27">
        <f t="shared" si="532"/>
        <v>11312</v>
      </c>
      <c r="I11313" s="30" t="str">
        <f>IF(G11313='Check Register'!$E$1,H11313,"")</f>
        <v/>
      </c>
      <c r="J11313" s="16" t="str">
        <f t="shared" si="531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30"/>
        <v>December 20</v>
      </c>
      <c r="H11314" s="27">
        <f t="shared" si="532"/>
        <v>11313</v>
      </c>
      <c r="I11314" s="30" t="str">
        <f>IF(G11314='Check Register'!$E$1,H11314,"")</f>
        <v/>
      </c>
      <c r="J11314" s="16" t="str">
        <f t="shared" si="531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30"/>
        <v>December 20</v>
      </c>
      <c r="H11315" s="27">
        <f t="shared" si="532"/>
        <v>11314</v>
      </c>
      <c r="I11315" s="30" t="str">
        <f>IF(G11315='Check Register'!$E$1,H11315,"")</f>
        <v/>
      </c>
      <c r="J11315" s="16" t="str">
        <f t="shared" si="531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30"/>
        <v>December 20</v>
      </c>
      <c r="H11316" s="27">
        <f t="shared" si="532"/>
        <v>11315</v>
      </c>
      <c r="I11316" s="30" t="str">
        <f>IF(G11316='Check Register'!$E$1,H11316,"")</f>
        <v/>
      </c>
      <c r="J11316" s="16" t="str">
        <f t="shared" si="531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30"/>
        <v>December 20</v>
      </c>
      <c r="H11317" s="27">
        <f t="shared" si="532"/>
        <v>11316</v>
      </c>
      <c r="I11317" s="30" t="str">
        <f>IF(G11317='Check Register'!$E$1,H11317,"")</f>
        <v/>
      </c>
      <c r="J11317" s="16" t="str">
        <f t="shared" si="531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30"/>
        <v>December 20</v>
      </c>
      <c r="H11318" s="27">
        <f t="shared" si="532"/>
        <v>11317</v>
      </c>
      <c r="I11318" s="30" t="str">
        <f>IF(G11318='Check Register'!$E$1,H11318,"")</f>
        <v/>
      </c>
      <c r="J11318" s="16" t="str">
        <f t="shared" si="531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30"/>
        <v>December 20</v>
      </c>
      <c r="H11319" s="27">
        <f t="shared" si="532"/>
        <v>11318</v>
      </c>
      <c r="I11319" s="30" t="str">
        <f>IF(G11319='Check Register'!$E$1,H11319,"")</f>
        <v/>
      </c>
      <c r="J11319" s="16" t="str">
        <f t="shared" si="531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30"/>
        <v>December 20</v>
      </c>
      <c r="H11320" s="27">
        <f t="shared" si="532"/>
        <v>11319</v>
      </c>
      <c r="I11320" s="30" t="str">
        <f>IF(G11320='Check Register'!$E$1,H11320,"")</f>
        <v/>
      </c>
      <c r="J11320" s="16" t="str">
        <f t="shared" si="531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30"/>
        <v>December 20</v>
      </c>
      <c r="H11321" s="27">
        <f t="shared" si="532"/>
        <v>11320</v>
      </c>
      <c r="I11321" s="30" t="str">
        <f>IF(G11321='Check Register'!$E$1,H11321,"")</f>
        <v/>
      </c>
      <c r="J11321" s="16" t="str">
        <f t="shared" si="531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30"/>
        <v>December 20</v>
      </c>
      <c r="H11322" s="27">
        <f t="shared" si="532"/>
        <v>11321</v>
      </c>
      <c r="I11322" s="30" t="str">
        <f>IF(G11322='Check Register'!$E$1,H11322,"")</f>
        <v/>
      </c>
      <c r="J11322" s="16" t="str">
        <f t="shared" si="531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30"/>
        <v>December 20</v>
      </c>
      <c r="H11323" s="27">
        <f t="shared" si="532"/>
        <v>11322</v>
      </c>
      <c r="I11323" s="30" t="str">
        <f>IF(G11323='Check Register'!$E$1,H11323,"")</f>
        <v/>
      </c>
      <c r="J11323" s="16" t="str">
        <f t="shared" si="531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30"/>
        <v>December 20</v>
      </c>
      <c r="H11324" s="27">
        <f t="shared" si="532"/>
        <v>11323</v>
      </c>
      <c r="I11324" s="30" t="str">
        <f>IF(G11324='Check Register'!$E$1,H11324,"")</f>
        <v/>
      </c>
      <c r="J11324" s="16" t="str">
        <f t="shared" si="531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30"/>
        <v>December 20</v>
      </c>
      <c r="H11325" s="27">
        <f t="shared" si="532"/>
        <v>11324</v>
      </c>
      <c r="I11325" s="30" t="str">
        <f>IF(G11325='Check Register'!$E$1,H11325,"")</f>
        <v/>
      </c>
      <c r="J11325" s="16" t="str">
        <f t="shared" si="531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30"/>
        <v>December 20</v>
      </c>
      <c r="H11326" s="27">
        <f t="shared" si="532"/>
        <v>11325</v>
      </c>
      <c r="I11326" s="30" t="str">
        <f>IF(G11326='Check Register'!$E$1,H11326,"")</f>
        <v/>
      </c>
      <c r="J11326" s="16" t="str">
        <f t="shared" si="531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30"/>
        <v>December 20</v>
      </c>
      <c r="H11327" s="27">
        <f t="shared" si="532"/>
        <v>11326</v>
      </c>
      <c r="I11327" s="30" t="str">
        <f>IF(G11327='Check Register'!$E$1,H11327,"")</f>
        <v/>
      </c>
      <c r="J11327" s="16" t="str">
        <f t="shared" si="531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30"/>
        <v>December 20</v>
      </c>
      <c r="H11328" s="27">
        <f t="shared" si="532"/>
        <v>11327</v>
      </c>
      <c r="I11328" s="30" t="str">
        <f>IF(G11328='Check Register'!$E$1,H11328,"")</f>
        <v/>
      </c>
      <c r="J11328" s="16" t="str">
        <f t="shared" si="531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30"/>
        <v>December 20</v>
      </c>
      <c r="H11329" s="27">
        <f t="shared" si="532"/>
        <v>11328</v>
      </c>
      <c r="I11329" s="30" t="str">
        <f>IF(G11329='Check Register'!$E$1,H11329,"")</f>
        <v/>
      </c>
      <c r="J11329" s="16" t="str">
        <f t="shared" si="531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3">VLOOKUP(C11330,W:Y,3,TRUE)</f>
        <v>December 20</v>
      </c>
      <c r="H11330" s="27">
        <f t="shared" si="532"/>
        <v>11329</v>
      </c>
      <c r="I11330" s="30" t="str">
        <f>IF(G11330='Check Register'!$E$1,H11330,"")</f>
        <v/>
      </c>
      <c r="J11330" s="16" t="str">
        <f t="shared" ref="J11330:J11393" si="534">IFERROR(SMALL($I$2:$I$100000,H11330),"")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3"/>
        <v>December 20</v>
      </c>
      <c r="H11331" s="27">
        <f t="shared" si="532"/>
        <v>11330</v>
      </c>
      <c r="I11331" s="30" t="str">
        <f>IF(G11331='Check Register'!$E$1,H11331,"")</f>
        <v/>
      </c>
      <c r="J11331" s="16" t="str">
        <f t="shared" si="534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3"/>
        <v>December 20</v>
      </c>
      <c r="H11332" s="27">
        <f t="shared" si="532"/>
        <v>11331</v>
      </c>
      <c r="I11332" s="30" t="str">
        <f>IF(G11332='Check Register'!$E$1,H11332,"")</f>
        <v/>
      </c>
      <c r="J11332" s="16" t="str">
        <f t="shared" si="534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3"/>
        <v>December 20</v>
      </c>
      <c r="H11333" s="27">
        <f t="shared" si="532"/>
        <v>11332</v>
      </c>
      <c r="I11333" s="30" t="str">
        <f>IF(G11333='Check Register'!$E$1,H11333,"")</f>
        <v/>
      </c>
      <c r="J11333" s="16" t="str">
        <f t="shared" si="534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3"/>
        <v>December 20</v>
      </c>
      <c r="H11334" s="27">
        <f t="shared" si="532"/>
        <v>11333</v>
      </c>
      <c r="I11334" s="30" t="str">
        <f>IF(G11334='Check Register'!$E$1,H11334,"")</f>
        <v/>
      </c>
      <c r="J11334" s="16" t="str">
        <f t="shared" si="534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3"/>
        <v>December 20</v>
      </c>
      <c r="H11335" s="27">
        <f t="shared" si="532"/>
        <v>11334</v>
      </c>
      <c r="I11335" s="30" t="str">
        <f>IF(G11335='Check Register'!$E$1,H11335,"")</f>
        <v/>
      </c>
      <c r="J11335" s="16" t="str">
        <f t="shared" si="534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3"/>
        <v>December 20</v>
      </c>
      <c r="H11336" s="27">
        <f t="shared" ref="H11336:H11399" si="535">1+H11335</f>
        <v>11335</v>
      </c>
      <c r="I11336" s="30" t="str">
        <f>IF(G11336='Check Register'!$E$1,H11336,"")</f>
        <v/>
      </c>
      <c r="J11336" s="16" t="str">
        <f t="shared" si="534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3"/>
        <v>December 20</v>
      </c>
      <c r="H11337" s="27">
        <f t="shared" si="535"/>
        <v>11336</v>
      </c>
      <c r="I11337" s="30" t="str">
        <f>IF(G11337='Check Register'!$E$1,H11337,"")</f>
        <v/>
      </c>
      <c r="J11337" s="16" t="str">
        <f t="shared" si="534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3"/>
        <v>December 20</v>
      </c>
      <c r="H11338" s="27">
        <f t="shared" si="535"/>
        <v>11337</v>
      </c>
      <c r="I11338" s="30" t="str">
        <f>IF(G11338='Check Register'!$E$1,H11338,"")</f>
        <v/>
      </c>
      <c r="J11338" s="16" t="str">
        <f t="shared" si="534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3"/>
        <v>December 20</v>
      </c>
      <c r="H11339" s="27">
        <f t="shared" si="535"/>
        <v>11338</v>
      </c>
      <c r="I11339" s="30" t="str">
        <f>IF(G11339='Check Register'!$E$1,H11339,"")</f>
        <v/>
      </c>
      <c r="J11339" s="16" t="str">
        <f t="shared" si="534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3"/>
        <v>December 20</v>
      </c>
      <c r="H11340" s="27">
        <f t="shared" si="535"/>
        <v>11339</v>
      </c>
      <c r="I11340" s="30" t="str">
        <f>IF(G11340='Check Register'!$E$1,H11340,"")</f>
        <v/>
      </c>
      <c r="J11340" s="16" t="str">
        <f t="shared" si="534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3"/>
        <v>December 20</v>
      </c>
      <c r="H11341" s="27">
        <f t="shared" si="535"/>
        <v>11340</v>
      </c>
      <c r="I11341" s="30" t="str">
        <f>IF(G11341='Check Register'!$E$1,H11341,"")</f>
        <v/>
      </c>
      <c r="J11341" s="16" t="str">
        <f t="shared" si="534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3"/>
        <v>December 20</v>
      </c>
      <c r="H11342" s="27">
        <f t="shared" si="535"/>
        <v>11341</v>
      </c>
      <c r="I11342" s="30" t="str">
        <f>IF(G11342='Check Register'!$E$1,H11342,"")</f>
        <v/>
      </c>
      <c r="J11342" s="16" t="str">
        <f t="shared" si="534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3"/>
        <v>December 20</v>
      </c>
      <c r="H11343" s="27">
        <f t="shared" si="535"/>
        <v>11342</v>
      </c>
      <c r="I11343" s="30" t="str">
        <f>IF(G11343='Check Register'!$E$1,H11343,"")</f>
        <v/>
      </c>
      <c r="J11343" s="16" t="str">
        <f t="shared" si="534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3"/>
        <v>December 20</v>
      </c>
      <c r="H11344" s="27">
        <f t="shared" si="535"/>
        <v>11343</v>
      </c>
      <c r="I11344" s="30" t="str">
        <f>IF(G11344='Check Register'!$E$1,H11344,"")</f>
        <v/>
      </c>
      <c r="J11344" s="16" t="str">
        <f t="shared" si="534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3"/>
        <v>December 20</v>
      </c>
      <c r="H11345" s="27">
        <f t="shared" si="535"/>
        <v>11344</v>
      </c>
      <c r="I11345" s="30" t="str">
        <f>IF(G11345='Check Register'!$E$1,H11345,"")</f>
        <v/>
      </c>
      <c r="J11345" s="16" t="str">
        <f t="shared" si="534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3"/>
        <v>December 20</v>
      </c>
      <c r="H11346" s="27">
        <f t="shared" si="535"/>
        <v>11345</v>
      </c>
      <c r="I11346" s="30" t="str">
        <f>IF(G11346='Check Register'!$E$1,H11346,"")</f>
        <v/>
      </c>
      <c r="J11346" s="16" t="str">
        <f t="shared" si="534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3"/>
        <v>December 20</v>
      </c>
      <c r="H11347" s="27">
        <f t="shared" si="535"/>
        <v>11346</v>
      </c>
      <c r="I11347" s="30" t="str">
        <f>IF(G11347='Check Register'!$E$1,H11347,"")</f>
        <v/>
      </c>
      <c r="J11347" s="16" t="str">
        <f t="shared" si="534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3"/>
        <v>December 20</v>
      </c>
      <c r="H11348" s="27">
        <f t="shared" si="535"/>
        <v>11347</v>
      </c>
      <c r="I11348" s="30" t="str">
        <f>IF(G11348='Check Register'!$E$1,H11348,"")</f>
        <v/>
      </c>
      <c r="J11348" s="16" t="str">
        <f t="shared" si="534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3"/>
        <v>December 20</v>
      </c>
      <c r="H11349" s="27">
        <f t="shared" si="535"/>
        <v>11348</v>
      </c>
      <c r="I11349" s="30" t="str">
        <f>IF(G11349='Check Register'!$E$1,H11349,"")</f>
        <v/>
      </c>
      <c r="J11349" s="16" t="str">
        <f t="shared" si="534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3"/>
        <v>December 20</v>
      </c>
      <c r="H11350" s="27">
        <f t="shared" si="535"/>
        <v>11349</v>
      </c>
      <c r="I11350" s="30" t="str">
        <f>IF(G11350='Check Register'!$E$1,H11350,"")</f>
        <v/>
      </c>
      <c r="J11350" s="16" t="str">
        <f t="shared" si="534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3"/>
        <v>December 20</v>
      </c>
      <c r="H11351" s="27">
        <f t="shared" si="535"/>
        <v>11350</v>
      </c>
      <c r="I11351" s="30" t="str">
        <f>IF(G11351='Check Register'!$E$1,H11351,"")</f>
        <v/>
      </c>
      <c r="J11351" s="16" t="str">
        <f t="shared" si="534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3"/>
        <v>December 20</v>
      </c>
      <c r="H11352" s="27">
        <f t="shared" si="535"/>
        <v>11351</v>
      </c>
      <c r="I11352" s="30" t="str">
        <f>IF(G11352='Check Register'!$E$1,H11352,"")</f>
        <v/>
      </c>
      <c r="J11352" s="16" t="str">
        <f t="shared" si="534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3"/>
        <v>December 20</v>
      </c>
      <c r="H11353" s="27">
        <f t="shared" si="535"/>
        <v>11352</v>
      </c>
      <c r="I11353" s="30" t="str">
        <f>IF(G11353='Check Register'!$E$1,H11353,"")</f>
        <v/>
      </c>
      <c r="J11353" s="16" t="str">
        <f t="shared" si="534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3"/>
        <v>December 20</v>
      </c>
      <c r="H11354" s="27">
        <f t="shared" si="535"/>
        <v>11353</v>
      </c>
      <c r="I11354" s="30" t="str">
        <f>IF(G11354='Check Register'!$E$1,H11354,"")</f>
        <v/>
      </c>
      <c r="J11354" s="16" t="str">
        <f t="shared" si="534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3"/>
        <v>December 20</v>
      </c>
      <c r="H11355" s="27">
        <f t="shared" si="535"/>
        <v>11354</v>
      </c>
      <c r="I11355" s="30" t="str">
        <f>IF(G11355='Check Register'!$E$1,H11355,"")</f>
        <v/>
      </c>
      <c r="J11355" s="16" t="str">
        <f t="shared" si="534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3"/>
        <v>December 20</v>
      </c>
      <c r="H11356" s="27">
        <f t="shared" si="535"/>
        <v>11355</v>
      </c>
      <c r="I11356" s="30" t="str">
        <f>IF(G11356='Check Register'!$E$1,H11356,"")</f>
        <v/>
      </c>
      <c r="J11356" s="16" t="str">
        <f t="shared" si="534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3"/>
        <v>December 20</v>
      </c>
      <c r="H11357" s="27">
        <f t="shared" si="535"/>
        <v>11356</v>
      </c>
      <c r="I11357" s="30" t="str">
        <f>IF(G11357='Check Register'!$E$1,H11357,"")</f>
        <v/>
      </c>
      <c r="J11357" s="16" t="str">
        <f t="shared" si="534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3"/>
        <v>December 20</v>
      </c>
      <c r="H11358" s="27">
        <f t="shared" si="535"/>
        <v>11357</v>
      </c>
      <c r="I11358" s="30" t="str">
        <f>IF(G11358='Check Register'!$E$1,H11358,"")</f>
        <v/>
      </c>
      <c r="J11358" s="16" t="str">
        <f t="shared" si="534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3"/>
        <v>December 20</v>
      </c>
      <c r="H11359" s="27">
        <f t="shared" si="535"/>
        <v>11358</v>
      </c>
      <c r="I11359" s="30" t="str">
        <f>IF(G11359='Check Register'!$E$1,H11359,"")</f>
        <v/>
      </c>
      <c r="J11359" s="16" t="str">
        <f t="shared" si="534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3"/>
        <v>December 20</v>
      </c>
      <c r="H11360" s="27">
        <f t="shared" si="535"/>
        <v>11359</v>
      </c>
      <c r="I11360" s="30" t="str">
        <f>IF(G11360='Check Register'!$E$1,H11360,"")</f>
        <v/>
      </c>
      <c r="J11360" s="16" t="str">
        <f t="shared" si="534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3"/>
        <v>December 20</v>
      </c>
      <c r="H11361" s="27">
        <f t="shared" si="535"/>
        <v>11360</v>
      </c>
      <c r="I11361" s="30" t="str">
        <f>IF(G11361='Check Register'!$E$1,H11361,"")</f>
        <v/>
      </c>
      <c r="J11361" s="16" t="str">
        <f t="shared" si="534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3"/>
        <v>December 20</v>
      </c>
      <c r="H11362" s="27">
        <f t="shared" si="535"/>
        <v>11361</v>
      </c>
      <c r="I11362" s="30" t="str">
        <f>IF(G11362='Check Register'!$E$1,H11362,"")</f>
        <v/>
      </c>
      <c r="J11362" s="16" t="str">
        <f t="shared" si="534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3"/>
        <v>December 20</v>
      </c>
      <c r="H11363" s="27">
        <f t="shared" si="535"/>
        <v>11362</v>
      </c>
      <c r="I11363" s="30" t="str">
        <f>IF(G11363='Check Register'!$E$1,H11363,"")</f>
        <v/>
      </c>
      <c r="J11363" s="16" t="str">
        <f t="shared" si="534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3"/>
        <v>December 20</v>
      </c>
      <c r="H11364" s="27">
        <f t="shared" si="535"/>
        <v>11363</v>
      </c>
      <c r="I11364" s="30" t="str">
        <f>IF(G11364='Check Register'!$E$1,H11364,"")</f>
        <v/>
      </c>
      <c r="J11364" s="16" t="str">
        <f t="shared" si="534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3"/>
        <v>December 20</v>
      </c>
      <c r="H11365" s="27">
        <f t="shared" si="535"/>
        <v>11364</v>
      </c>
      <c r="I11365" s="30" t="str">
        <f>IF(G11365='Check Register'!$E$1,H11365,"")</f>
        <v/>
      </c>
      <c r="J11365" s="16" t="str">
        <f t="shared" si="534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3"/>
        <v>December 20</v>
      </c>
      <c r="H11366" s="27">
        <f t="shared" si="535"/>
        <v>11365</v>
      </c>
      <c r="I11366" s="30" t="str">
        <f>IF(G11366='Check Register'!$E$1,H11366,"")</f>
        <v/>
      </c>
      <c r="J11366" s="16" t="str">
        <f t="shared" si="534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3"/>
        <v>December 20</v>
      </c>
      <c r="H11367" s="27">
        <f t="shared" si="535"/>
        <v>11366</v>
      </c>
      <c r="I11367" s="30" t="str">
        <f>IF(G11367='Check Register'!$E$1,H11367,"")</f>
        <v/>
      </c>
      <c r="J11367" s="16" t="str">
        <f t="shared" si="534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3"/>
        <v>December 20</v>
      </c>
      <c r="H11368" s="27">
        <f t="shared" si="535"/>
        <v>11367</v>
      </c>
      <c r="I11368" s="30" t="str">
        <f>IF(G11368='Check Register'!$E$1,H11368,"")</f>
        <v/>
      </c>
      <c r="J11368" s="16" t="str">
        <f t="shared" si="534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3"/>
        <v>December 20</v>
      </c>
      <c r="H11369" s="27">
        <f t="shared" si="535"/>
        <v>11368</v>
      </c>
      <c r="I11369" s="30" t="str">
        <f>IF(G11369='Check Register'!$E$1,H11369,"")</f>
        <v/>
      </c>
      <c r="J11369" s="16" t="str">
        <f t="shared" si="534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3"/>
        <v>December 20</v>
      </c>
      <c r="H11370" s="27">
        <f t="shared" si="535"/>
        <v>11369</v>
      </c>
      <c r="I11370" s="30" t="str">
        <f>IF(G11370='Check Register'!$E$1,H11370,"")</f>
        <v/>
      </c>
      <c r="J11370" s="16" t="str">
        <f t="shared" si="534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3"/>
        <v>December 20</v>
      </c>
      <c r="H11371" s="27">
        <f t="shared" si="535"/>
        <v>11370</v>
      </c>
      <c r="I11371" s="30" t="str">
        <f>IF(G11371='Check Register'!$E$1,H11371,"")</f>
        <v/>
      </c>
      <c r="J11371" s="16" t="str">
        <f t="shared" si="534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3"/>
        <v>December 20</v>
      </c>
      <c r="H11372" s="27">
        <f t="shared" si="535"/>
        <v>11371</v>
      </c>
      <c r="I11372" s="30" t="str">
        <f>IF(G11372='Check Register'!$E$1,H11372,"")</f>
        <v/>
      </c>
      <c r="J11372" s="16" t="str">
        <f t="shared" si="534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3"/>
        <v>December 20</v>
      </c>
      <c r="H11373" s="27">
        <f t="shared" si="535"/>
        <v>11372</v>
      </c>
      <c r="I11373" s="30" t="str">
        <f>IF(G11373='Check Register'!$E$1,H11373,"")</f>
        <v/>
      </c>
      <c r="J11373" s="16" t="str">
        <f t="shared" si="534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3"/>
        <v>December 20</v>
      </c>
      <c r="H11374" s="27">
        <f t="shared" si="535"/>
        <v>11373</v>
      </c>
      <c r="I11374" s="30" t="str">
        <f>IF(G11374='Check Register'!$E$1,H11374,"")</f>
        <v/>
      </c>
      <c r="J11374" s="16" t="str">
        <f t="shared" si="534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3"/>
        <v>December 20</v>
      </c>
      <c r="H11375" s="27">
        <f t="shared" si="535"/>
        <v>11374</v>
      </c>
      <c r="I11375" s="30" t="str">
        <f>IF(G11375='Check Register'!$E$1,H11375,"")</f>
        <v/>
      </c>
      <c r="J11375" s="16" t="str">
        <f t="shared" si="534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3"/>
        <v>December 20</v>
      </c>
      <c r="H11376" s="27">
        <f t="shared" si="535"/>
        <v>11375</v>
      </c>
      <c r="I11376" s="30" t="str">
        <f>IF(G11376='Check Register'!$E$1,H11376,"")</f>
        <v/>
      </c>
      <c r="J11376" s="16" t="str">
        <f t="shared" si="534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3"/>
        <v>December 20</v>
      </c>
      <c r="H11377" s="27">
        <f t="shared" si="535"/>
        <v>11376</v>
      </c>
      <c r="I11377" s="30" t="str">
        <f>IF(G11377='Check Register'!$E$1,H11377,"")</f>
        <v/>
      </c>
      <c r="J11377" s="16" t="str">
        <f t="shared" si="534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3"/>
        <v>December 20</v>
      </c>
      <c r="H11378" s="27">
        <f t="shared" si="535"/>
        <v>11377</v>
      </c>
      <c r="I11378" s="30" t="str">
        <f>IF(G11378='Check Register'!$E$1,H11378,"")</f>
        <v/>
      </c>
      <c r="J11378" s="16" t="str">
        <f t="shared" si="534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3"/>
        <v>December 20</v>
      </c>
      <c r="H11379" s="27">
        <f t="shared" si="535"/>
        <v>11378</v>
      </c>
      <c r="I11379" s="30" t="str">
        <f>IF(G11379='Check Register'!$E$1,H11379,"")</f>
        <v/>
      </c>
      <c r="J11379" s="16" t="str">
        <f t="shared" si="534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3"/>
        <v>December 20</v>
      </c>
      <c r="H11380" s="27">
        <f t="shared" si="535"/>
        <v>11379</v>
      </c>
      <c r="I11380" s="30" t="str">
        <f>IF(G11380='Check Register'!$E$1,H11380,"")</f>
        <v/>
      </c>
      <c r="J11380" s="16" t="str">
        <f t="shared" si="534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3"/>
        <v>December 20</v>
      </c>
      <c r="H11381" s="27">
        <f t="shared" si="535"/>
        <v>11380</v>
      </c>
      <c r="I11381" s="30" t="str">
        <f>IF(G11381='Check Register'!$E$1,H11381,"")</f>
        <v/>
      </c>
      <c r="J11381" s="16" t="str">
        <f t="shared" si="534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3"/>
        <v>December 20</v>
      </c>
      <c r="H11382" s="27">
        <f t="shared" si="535"/>
        <v>11381</v>
      </c>
      <c r="I11382" s="30" t="str">
        <f>IF(G11382='Check Register'!$E$1,H11382,"")</f>
        <v/>
      </c>
      <c r="J11382" s="16" t="str">
        <f t="shared" si="534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3"/>
        <v>December 20</v>
      </c>
      <c r="H11383" s="27">
        <f t="shared" si="535"/>
        <v>11382</v>
      </c>
      <c r="I11383" s="30" t="str">
        <f>IF(G11383='Check Register'!$E$1,H11383,"")</f>
        <v/>
      </c>
      <c r="J11383" s="16" t="str">
        <f t="shared" si="534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3"/>
        <v>December 20</v>
      </c>
      <c r="H11384" s="27">
        <f t="shared" si="535"/>
        <v>11383</v>
      </c>
      <c r="I11384" s="30" t="str">
        <f>IF(G11384='Check Register'!$E$1,H11384,"")</f>
        <v/>
      </c>
      <c r="J11384" s="16" t="str">
        <f t="shared" si="534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3"/>
        <v>December 20</v>
      </c>
      <c r="H11385" s="27">
        <f t="shared" si="535"/>
        <v>11384</v>
      </c>
      <c r="I11385" s="30" t="str">
        <f>IF(G11385='Check Register'!$E$1,H11385,"")</f>
        <v/>
      </c>
      <c r="J11385" s="16" t="str">
        <f t="shared" si="534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3"/>
        <v>December 20</v>
      </c>
      <c r="H11386" s="27">
        <f t="shared" si="535"/>
        <v>11385</v>
      </c>
      <c r="I11386" s="30" t="str">
        <f>IF(G11386='Check Register'!$E$1,H11386,"")</f>
        <v/>
      </c>
      <c r="J11386" s="16" t="str">
        <f t="shared" si="534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3"/>
        <v>December 20</v>
      </c>
      <c r="H11387" s="27">
        <f t="shared" si="535"/>
        <v>11386</v>
      </c>
      <c r="I11387" s="30" t="str">
        <f>IF(G11387='Check Register'!$E$1,H11387,"")</f>
        <v/>
      </c>
      <c r="J11387" s="16" t="str">
        <f t="shared" si="534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3"/>
        <v>December 20</v>
      </c>
      <c r="H11388" s="27">
        <f t="shared" si="535"/>
        <v>11387</v>
      </c>
      <c r="I11388" s="30" t="str">
        <f>IF(G11388='Check Register'!$E$1,H11388,"")</f>
        <v/>
      </c>
      <c r="J11388" s="16" t="str">
        <f t="shared" si="534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3"/>
        <v>December 20</v>
      </c>
      <c r="H11389" s="27">
        <f t="shared" si="535"/>
        <v>11388</v>
      </c>
      <c r="I11389" s="30" t="str">
        <f>IF(G11389='Check Register'!$E$1,H11389,"")</f>
        <v/>
      </c>
      <c r="J11389" s="16" t="str">
        <f t="shared" si="534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3"/>
        <v>December 20</v>
      </c>
      <c r="H11390" s="27">
        <f t="shared" si="535"/>
        <v>11389</v>
      </c>
      <c r="I11390" s="30" t="str">
        <f>IF(G11390='Check Register'!$E$1,H11390,"")</f>
        <v/>
      </c>
      <c r="J11390" s="16" t="str">
        <f t="shared" si="534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3"/>
        <v>December 20</v>
      </c>
      <c r="H11391" s="27">
        <f t="shared" si="535"/>
        <v>11390</v>
      </c>
      <c r="I11391" s="30" t="str">
        <f>IF(G11391='Check Register'!$E$1,H11391,"")</f>
        <v/>
      </c>
      <c r="J11391" s="16" t="str">
        <f t="shared" si="534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3"/>
        <v>December 20</v>
      </c>
      <c r="H11392" s="27">
        <f t="shared" si="535"/>
        <v>11391</v>
      </c>
      <c r="I11392" s="30" t="str">
        <f>IF(G11392='Check Register'!$E$1,H11392,"")</f>
        <v/>
      </c>
      <c r="J11392" s="16" t="str">
        <f t="shared" si="534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3"/>
        <v>December 20</v>
      </c>
      <c r="H11393" s="27">
        <f t="shared" si="535"/>
        <v>11392</v>
      </c>
      <c r="I11393" s="30" t="str">
        <f>IF(G11393='Check Register'!$E$1,H11393,"")</f>
        <v/>
      </c>
      <c r="J11393" s="16" t="str">
        <f t="shared" si="534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6">VLOOKUP(C11394,W:Y,3,TRUE)</f>
        <v>December 20</v>
      </c>
      <c r="H11394" s="27">
        <f t="shared" si="535"/>
        <v>11393</v>
      </c>
      <c r="I11394" s="30" t="str">
        <f>IF(G11394='Check Register'!$E$1,H11394,"")</f>
        <v/>
      </c>
      <c r="J11394" s="16" t="str">
        <f t="shared" ref="J11394:J11457" si="537">IFERROR(SMALL($I$2:$I$100000,H11394),"")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6"/>
        <v>December 20</v>
      </c>
      <c r="H11395" s="27">
        <f t="shared" si="535"/>
        <v>11394</v>
      </c>
      <c r="I11395" s="30" t="str">
        <f>IF(G11395='Check Register'!$E$1,H11395,"")</f>
        <v/>
      </c>
      <c r="J11395" s="16" t="str">
        <f t="shared" si="537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6"/>
        <v>December 20</v>
      </c>
      <c r="H11396" s="27">
        <f t="shared" si="535"/>
        <v>11395</v>
      </c>
      <c r="I11396" s="30" t="str">
        <f>IF(G11396='Check Register'!$E$1,H11396,"")</f>
        <v/>
      </c>
      <c r="J11396" s="16" t="str">
        <f t="shared" si="537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6"/>
        <v>December 20</v>
      </c>
      <c r="H11397" s="27">
        <f t="shared" si="535"/>
        <v>11396</v>
      </c>
      <c r="I11397" s="30" t="str">
        <f>IF(G11397='Check Register'!$E$1,H11397,"")</f>
        <v/>
      </c>
      <c r="J11397" s="16" t="str">
        <f t="shared" si="537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6"/>
        <v>December 20</v>
      </c>
      <c r="H11398" s="27">
        <f t="shared" si="535"/>
        <v>11397</v>
      </c>
      <c r="I11398" s="30" t="str">
        <f>IF(G11398='Check Register'!$E$1,H11398,"")</f>
        <v/>
      </c>
      <c r="J11398" s="16" t="str">
        <f t="shared" si="537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6"/>
        <v>December 20</v>
      </c>
      <c r="H11399" s="27">
        <f t="shared" si="535"/>
        <v>11398</v>
      </c>
      <c r="I11399" s="30" t="str">
        <f>IF(G11399='Check Register'!$E$1,H11399,"")</f>
        <v/>
      </c>
      <c r="J11399" s="16" t="str">
        <f t="shared" si="537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6"/>
        <v>December 20</v>
      </c>
      <c r="H11400" s="27">
        <f t="shared" ref="H11400:H11463" si="538">1+H11399</f>
        <v>11399</v>
      </c>
      <c r="I11400" s="30" t="str">
        <f>IF(G11400='Check Register'!$E$1,H11400,"")</f>
        <v/>
      </c>
      <c r="J11400" s="16" t="str">
        <f t="shared" si="537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6"/>
        <v>December 20</v>
      </c>
      <c r="H11401" s="27">
        <f t="shared" si="538"/>
        <v>11400</v>
      </c>
      <c r="I11401" s="30" t="str">
        <f>IF(G11401='Check Register'!$E$1,H11401,"")</f>
        <v/>
      </c>
      <c r="J11401" s="16" t="str">
        <f t="shared" si="537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6"/>
        <v>December 20</v>
      </c>
      <c r="H11402" s="27">
        <f t="shared" si="538"/>
        <v>11401</v>
      </c>
      <c r="I11402" s="30" t="str">
        <f>IF(G11402='Check Register'!$E$1,H11402,"")</f>
        <v/>
      </c>
      <c r="J11402" s="16" t="str">
        <f t="shared" si="537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6"/>
        <v>December 20</v>
      </c>
      <c r="H11403" s="27">
        <f t="shared" si="538"/>
        <v>11402</v>
      </c>
      <c r="I11403" s="30" t="str">
        <f>IF(G11403='Check Register'!$E$1,H11403,"")</f>
        <v/>
      </c>
      <c r="J11403" s="16" t="str">
        <f t="shared" si="537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6"/>
        <v>December 20</v>
      </c>
      <c r="H11404" s="27">
        <f t="shared" si="538"/>
        <v>11403</v>
      </c>
      <c r="I11404" s="30" t="str">
        <f>IF(G11404='Check Register'!$E$1,H11404,"")</f>
        <v/>
      </c>
      <c r="J11404" s="16" t="str">
        <f t="shared" si="537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6"/>
        <v>December 20</v>
      </c>
      <c r="H11405" s="27">
        <f t="shared" si="538"/>
        <v>11404</v>
      </c>
      <c r="I11405" s="30" t="str">
        <f>IF(G11405='Check Register'!$E$1,H11405,"")</f>
        <v/>
      </c>
      <c r="J11405" s="16" t="str">
        <f t="shared" si="537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6"/>
        <v>December 20</v>
      </c>
      <c r="H11406" s="27">
        <f t="shared" si="538"/>
        <v>11405</v>
      </c>
      <c r="I11406" s="30" t="str">
        <f>IF(G11406='Check Register'!$E$1,H11406,"")</f>
        <v/>
      </c>
      <c r="J11406" s="16" t="str">
        <f t="shared" si="537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6"/>
        <v>December 20</v>
      </c>
      <c r="H11407" s="27">
        <f t="shared" si="538"/>
        <v>11406</v>
      </c>
      <c r="I11407" s="30" t="str">
        <f>IF(G11407='Check Register'!$E$1,H11407,"")</f>
        <v/>
      </c>
      <c r="J11407" s="16" t="str">
        <f t="shared" si="537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6"/>
        <v>December 20</v>
      </c>
      <c r="H11408" s="27">
        <f t="shared" si="538"/>
        <v>11407</v>
      </c>
      <c r="I11408" s="30" t="str">
        <f>IF(G11408='Check Register'!$E$1,H11408,"")</f>
        <v/>
      </c>
      <c r="J11408" s="16" t="str">
        <f t="shared" si="537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6"/>
        <v>December 20</v>
      </c>
      <c r="H11409" s="27">
        <f t="shared" si="538"/>
        <v>11408</v>
      </c>
      <c r="I11409" s="30" t="str">
        <f>IF(G11409='Check Register'!$E$1,H11409,"")</f>
        <v/>
      </c>
      <c r="J11409" s="16" t="str">
        <f t="shared" si="537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6"/>
        <v>December 20</v>
      </c>
      <c r="H11410" s="27">
        <f t="shared" si="538"/>
        <v>11409</v>
      </c>
      <c r="I11410" s="30" t="str">
        <f>IF(G11410='Check Register'!$E$1,H11410,"")</f>
        <v/>
      </c>
      <c r="J11410" s="16" t="str">
        <f t="shared" si="537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6"/>
        <v>December 20</v>
      </c>
      <c r="H11411" s="27">
        <f t="shared" si="538"/>
        <v>11410</v>
      </c>
      <c r="I11411" s="30" t="str">
        <f>IF(G11411='Check Register'!$E$1,H11411,"")</f>
        <v/>
      </c>
      <c r="J11411" s="16" t="str">
        <f t="shared" si="537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6"/>
        <v>December 20</v>
      </c>
      <c r="H11412" s="27">
        <f t="shared" si="538"/>
        <v>11411</v>
      </c>
      <c r="I11412" s="30" t="str">
        <f>IF(G11412='Check Register'!$E$1,H11412,"")</f>
        <v/>
      </c>
      <c r="J11412" s="16" t="str">
        <f t="shared" si="537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6"/>
        <v>December 20</v>
      </c>
      <c r="H11413" s="27">
        <f t="shared" si="538"/>
        <v>11412</v>
      </c>
      <c r="I11413" s="30" t="str">
        <f>IF(G11413='Check Register'!$E$1,H11413,"")</f>
        <v/>
      </c>
      <c r="J11413" s="16" t="str">
        <f t="shared" si="537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6"/>
        <v>December 20</v>
      </c>
      <c r="H11414" s="27">
        <f t="shared" si="538"/>
        <v>11413</v>
      </c>
      <c r="I11414" s="30" t="str">
        <f>IF(G11414='Check Register'!$E$1,H11414,"")</f>
        <v/>
      </c>
      <c r="J11414" s="16" t="str">
        <f t="shared" si="537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6"/>
        <v>December 20</v>
      </c>
      <c r="H11415" s="27">
        <f t="shared" si="538"/>
        <v>11414</v>
      </c>
      <c r="I11415" s="30" t="str">
        <f>IF(G11415='Check Register'!$E$1,H11415,"")</f>
        <v/>
      </c>
      <c r="J11415" s="16" t="str">
        <f t="shared" si="537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6"/>
        <v>December 20</v>
      </c>
      <c r="H11416" s="27">
        <f t="shared" si="538"/>
        <v>11415</v>
      </c>
      <c r="I11416" s="30" t="str">
        <f>IF(G11416='Check Register'!$E$1,H11416,"")</f>
        <v/>
      </c>
      <c r="J11416" s="16" t="str">
        <f t="shared" si="537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6"/>
        <v>December 20</v>
      </c>
      <c r="H11417" s="27">
        <f t="shared" si="538"/>
        <v>11416</v>
      </c>
      <c r="I11417" s="30" t="str">
        <f>IF(G11417='Check Register'!$E$1,H11417,"")</f>
        <v/>
      </c>
      <c r="J11417" s="16" t="str">
        <f t="shared" si="537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6"/>
        <v>December 20</v>
      </c>
      <c r="H11418" s="27">
        <f t="shared" si="538"/>
        <v>11417</v>
      </c>
      <c r="I11418" s="30" t="str">
        <f>IF(G11418='Check Register'!$E$1,H11418,"")</f>
        <v/>
      </c>
      <c r="J11418" s="16" t="str">
        <f t="shared" si="537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6"/>
        <v>December 20</v>
      </c>
      <c r="H11419" s="27">
        <f t="shared" si="538"/>
        <v>11418</v>
      </c>
      <c r="I11419" s="30" t="str">
        <f>IF(G11419='Check Register'!$E$1,H11419,"")</f>
        <v/>
      </c>
      <c r="J11419" s="16" t="str">
        <f t="shared" si="537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6"/>
        <v>December 20</v>
      </c>
      <c r="H11420" s="27">
        <f t="shared" si="538"/>
        <v>11419</v>
      </c>
      <c r="I11420" s="30" t="str">
        <f>IF(G11420='Check Register'!$E$1,H11420,"")</f>
        <v/>
      </c>
      <c r="J11420" s="16" t="str">
        <f t="shared" si="537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6"/>
        <v>December 20</v>
      </c>
      <c r="H11421" s="27">
        <f t="shared" si="538"/>
        <v>11420</v>
      </c>
      <c r="I11421" s="30" t="str">
        <f>IF(G11421='Check Register'!$E$1,H11421,"")</f>
        <v/>
      </c>
      <c r="J11421" s="16" t="str">
        <f t="shared" si="537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6"/>
        <v>December 20</v>
      </c>
      <c r="H11422" s="27">
        <f t="shared" si="538"/>
        <v>11421</v>
      </c>
      <c r="I11422" s="30" t="str">
        <f>IF(G11422='Check Register'!$E$1,H11422,"")</f>
        <v/>
      </c>
      <c r="J11422" s="16" t="str">
        <f t="shared" si="537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6"/>
        <v>December 20</v>
      </c>
      <c r="H11423" s="27">
        <f t="shared" si="538"/>
        <v>11422</v>
      </c>
      <c r="I11423" s="30" t="str">
        <f>IF(G11423='Check Register'!$E$1,H11423,"")</f>
        <v/>
      </c>
      <c r="J11423" s="16" t="str">
        <f t="shared" si="537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6"/>
        <v>December 20</v>
      </c>
      <c r="H11424" s="27">
        <f t="shared" si="538"/>
        <v>11423</v>
      </c>
      <c r="I11424" s="30" t="str">
        <f>IF(G11424='Check Register'!$E$1,H11424,"")</f>
        <v/>
      </c>
      <c r="J11424" s="16" t="str">
        <f t="shared" si="537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6"/>
        <v>December 20</v>
      </c>
      <c r="H11425" s="27">
        <f t="shared" si="538"/>
        <v>11424</v>
      </c>
      <c r="I11425" s="30" t="str">
        <f>IF(G11425='Check Register'!$E$1,H11425,"")</f>
        <v/>
      </c>
      <c r="J11425" s="16" t="str">
        <f t="shared" si="537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6"/>
        <v>December 20</v>
      </c>
      <c r="H11426" s="27">
        <f t="shared" si="538"/>
        <v>11425</v>
      </c>
      <c r="I11426" s="30" t="str">
        <f>IF(G11426='Check Register'!$E$1,H11426,"")</f>
        <v/>
      </c>
      <c r="J11426" s="16" t="str">
        <f t="shared" si="537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6"/>
        <v>December 20</v>
      </c>
      <c r="H11427" s="27">
        <f t="shared" si="538"/>
        <v>11426</v>
      </c>
      <c r="I11427" s="30" t="str">
        <f>IF(G11427='Check Register'!$E$1,H11427,"")</f>
        <v/>
      </c>
      <c r="J11427" s="16" t="str">
        <f t="shared" si="537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6"/>
        <v>December 20</v>
      </c>
      <c r="H11428" s="27">
        <f t="shared" si="538"/>
        <v>11427</v>
      </c>
      <c r="I11428" s="30" t="str">
        <f>IF(G11428='Check Register'!$E$1,H11428,"")</f>
        <v/>
      </c>
      <c r="J11428" s="16" t="str">
        <f t="shared" si="537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6"/>
        <v>December 20</v>
      </c>
      <c r="H11429" s="27">
        <f t="shared" si="538"/>
        <v>11428</v>
      </c>
      <c r="I11429" s="30" t="str">
        <f>IF(G11429='Check Register'!$E$1,H11429,"")</f>
        <v/>
      </c>
      <c r="J11429" s="16" t="str">
        <f t="shared" si="537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6"/>
        <v>December 20</v>
      </c>
      <c r="H11430" s="27">
        <f t="shared" si="538"/>
        <v>11429</v>
      </c>
      <c r="I11430" s="30" t="str">
        <f>IF(G11430='Check Register'!$E$1,H11430,"")</f>
        <v/>
      </c>
      <c r="J11430" s="16" t="str">
        <f t="shared" si="537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6"/>
        <v>December 20</v>
      </c>
      <c r="H11431" s="27">
        <f t="shared" si="538"/>
        <v>11430</v>
      </c>
      <c r="I11431" s="30" t="str">
        <f>IF(G11431='Check Register'!$E$1,H11431,"")</f>
        <v/>
      </c>
      <c r="J11431" s="16" t="str">
        <f t="shared" si="537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6"/>
        <v>December 20</v>
      </c>
      <c r="H11432" s="27">
        <f t="shared" si="538"/>
        <v>11431</v>
      </c>
      <c r="I11432" s="30" t="str">
        <f>IF(G11432='Check Register'!$E$1,H11432,"")</f>
        <v/>
      </c>
      <c r="J11432" s="16" t="str">
        <f t="shared" si="537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6"/>
        <v>December 20</v>
      </c>
      <c r="H11433" s="27">
        <f t="shared" si="538"/>
        <v>11432</v>
      </c>
      <c r="I11433" s="30" t="str">
        <f>IF(G11433='Check Register'!$E$1,H11433,"")</f>
        <v/>
      </c>
      <c r="J11433" s="16" t="str">
        <f t="shared" si="537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6"/>
        <v>December 20</v>
      </c>
      <c r="H11434" s="27">
        <f t="shared" si="538"/>
        <v>11433</v>
      </c>
      <c r="I11434" s="30" t="str">
        <f>IF(G11434='Check Register'!$E$1,H11434,"")</f>
        <v/>
      </c>
      <c r="J11434" s="16" t="str">
        <f t="shared" si="537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6"/>
        <v>December 20</v>
      </c>
      <c r="H11435" s="27">
        <f t="shared" si="538"/>
        <v>11434</v>
      </c>
      <c r="I11435" s="30" t="str">
        <f>IF(G11435='Check Register'!$E$1,H11435,"")</f>
        <v/>
      </c>
      <c r="J11435" s="16" t="str">
        <f t="shared" si="537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6"/>
        <v>December 20</v>
      </c>
      <c r="H11436" s="27">
        <f t="shared" si="538"/>
        <v>11435</v>
      </c>
      <c r="I11436" s="30" t="str">
        <f>IF(G11436='Check Register'!$E$1,H11436,"")</f>
        <v/>
      </c>
      <c r="J11436" s="16" t="str">
        <f t="shared" si="537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6"/>
        <v>December 20</v>
      </c>
      <c r="H11437" s="27">
        <f t="shared" si="538"/>
        <v>11436</v>
      </c>
      <c r="I11437" s="30" t="str">
        <f>IF(G11437='Check Register'!$E$1,H11437,"")</f>
        <v/>
      </c>
      <c r="J11437" s="16" t="str">
        <f t="shared" si="537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6"/>
        <v>December 20</v>
      </c>
      <c r="H11438" s="27">
        <f t="shared" si="538"/>
        <v>11437</v>
      </c>
      <c r="I11438" s="30" t="str">
        <f>IF(G11438='Check Register'!$E$1,H11438,"")</f>
        <v/>
      </c>
      <c r="J11438" s="16" t="str">
        <f t="shared" si="537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6"/>
        <v>December 20</v>
      </c>
      <c r="H11439" s="27">
        <f t="shared" si="538"/>
        <v>11438</v>
      </c>
      <c r="I11439" s="30" t="str">
        <f>IF(G11439='Check Register'!$E$1,H11439,"")</f>
        <v/>
      </c>
      <c r="J11439" s="16" t="str">
        <f t="shared" si="537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6"/>
        <v>January 21</v>
      </c>
      <c r="H11440" s="27">
        <f t="shared" si="538"/>
        <v>11439</v>
      </c>
      <c r="I11440" s="30" t="str">
        <f>IF(G11440='Check Register'!$E$1,H11440,"")</f>
        <v/>
      </c>
      <c r="J11440" s="16" t="str">
        <f t="shared" si="537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6"/>
        <v>January 21</v>
      </c>
      <c r="H11441" s="27">
        <f t="shared" si="538"/>
        <v>11440</v>
      </c>
      <c r="I11441" s="30" t="str">
        <f>IF(G11441='Check Register'!$E$1,H11441,"")</f>
        <v/>
      </c>
      <c r="J11441" s="16" t="str">
        <f t="shared" si="537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6"/>
        <v>January 21</v>
      </c>
      <c r="H11442" s="27">
        <f t="shared" si="538"/>
        <v>11441</v>
      </c>
      <c r="I11442" s="30" t="str">
        <f>IF(G11442='Check Register'!$E$1,H11442,"")</f>
        <v/>
      </c>
      <c r="J11442" s="16" t="str">
        <f t="shared" si="537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6"/>
        <v>January 21</v>
      </c>
      <c r="H11443" s="27">
        <f t="shared" si="538"/>
        <v>11442</v>
      </c>
      <c r="I11443" s="30" t="str">
        <f>IF(G11443='Check Register'!$E$1,H11443,"")</f>
        <v/>
      </c>
      <c r="J11443" s="16" t="str">
        <f t="shared" si="537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6"/>
        <v>January 21</v>
      </c>
      <c r="H11444" s="27">
        <f t="shared" si="538"/>
        <v>11443</v>
      </c>
      <c r="I11444" s="30" t="str">
        <f>IF(G11444='Check Register'!$E$1,H11444,"")</f>
        <v/>
      </c>
      <c r="J11444" s="16" t="str">
        <f t="shared" si="537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6"/>
        <v>January 21</v>
      </c>
      <c r="H11445" s="27">
        <f t="shared" si="538"/>
        <v>11444</v>
      </c>
      <c r="I11445" s="30" t="str">
        <f>IF(G11445='Check Register'!$E$1,H11445,"")</f>
        <v/>
      </c>
      <c r="J11445" s="16" t="str">
        <f t="shared" si="537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6"/>
        <v>January 21</v>
      </c>
      <c r="H11446" s="27">
        <f t="shared" si="538"/>
        <v>11445</v>
      </c>
      <c r="I11446" s="30" t="str">
        <f>IF(G11446='Check Register'!$E$1,H11446,"")</f>
        <v/>
      </c>
      <c r="J11446" s="16" t="str">
        <f t="shared" si="537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6"/>
        <v>January 21</v>
      </c>
      <c r="H11447" s="27">
        <f t="shared" si="538"/>
        <v>11446</v>
      </c>
      <c r="I11447" s="30" t="str">
        <f>IF(G11447='Check Register'!$E$1,H11447,"")</f>
        <v/>
      </c>
      <c r="J11447" s="16" t="str">
        <f t="shared" si="537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6"/>
        <v>January 21</v>
      </c>
      <c r="H11448" s="27">
        <f t="shared" si="538"/>
        <v>11447</v>
      </c>
      <c r="I11448" s="30" t="str">
        <f>IF(G11448='Check Register'!$E$1,H11448,"")</f>
        <v/>
      </c>
      <c r="J11448" s="16" t="str">
        <f t="shared" si="537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6"/>
        <v>January 21</v>
      </c>
      <c r="H11449" s="27">
        <f t="shared" si="538"/>
        <v>11448</v>
      </c>
      <c r="I11449" s="30" t="str">
        <f>IF(G11449='Check Register'!$E$1,H11449,"")</f>
        <v/>
      </c>
      <c r="J11449" s="16" t="str">
        <f t="shared" si="537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6"/>
        <v>January 21</v>
      </c>
      <c r="H11450" s="27">
        <f t="shared" si="538"/>
        <v>11449</v>
      </c>
      <c r="I11450" s="30" t="str">
        <f>IF(G11450='Check Register'!$E$1,H11450,"")</f>
        <v/>
      </c>
      <c r="J11450" s="16" t="str">
        <f t="shared" si="537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6"/>
        <v>January 21</v>
      </c>
      <c r="H11451" s="27">
        <f t="shared" si="538"/>
        <v>11450</v>
      </c>
      <c r="I11451" s="30" t="str">
        <f>IF(G11451='Check Register'!$E$1,H11451,"")</f>
        <v/>
      </c>
      <c r="J11451" s="16" t="str">
        <f t="shared" si="537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6"/>
        <v>January 21</v>
      </c>
      <c r="H11452" s="27">
        <f t="shared" si="538"/>
        <v>11451</v>
      </c>
      <c r="I11452" s="30" t="str">
        <f>IF(G11452='Check Register'!$E$1,H11452,"")</f>
        <v/>
      </c>
      <c r="J11452" s="16" t="str">
        <f t="shared" si="537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6"/>
        <v>January 21</v>
      </c>
      <c r="H11453" s="27">
        <f t="shared" si="538"/>
        <v>11452</v>
      </c>
      <c r="I11453" s="30" t="str">
        <f>IF(G11453='Check Register'!$E$1,H11453,"")</f>
        <v/>
      </c>
      <c r="J11453" s="16" t="str">
        <f t="shared" si="537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6"/>
        <v>January 21</v>
      </c>
      <c r="H11454" s="27">
        <f t="shared" si="538"/>
        <v>11453</v>
      </c>
      <c r="I11454" s="30" t="str">
        <f>IF(G11454='Check Register'!$E$1,H11454,"")</f>
        <v/>
      </c>
      <c r="J11454" s="16" t="str">
        <f t="shared" si="537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6"/>
        <v>January 21</v>
      </c>
      <c r="H11455" s="27">
        <f t="shared" si="538"/>
        <v>11454</v>
      </c>
      <c r="I11455" s="30" t="str">
        <f>IF(G11455='Check Register'!$E$1,H11455,"")</f>
        <v/>
      </c>
      <c r="J11455" s="16" t="str">
        <f t="shared" si="537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6"/>
        <v>January 21</v>
      </c>
      <c r="H11456" s="27">
        <f t="shared" si="538"/>
        <v>11455</v>
      </c>
      <c r="I11456" s="30" t="str">
        <f>IF(G11456='Check Register'!$E$1,H11456,"")</f>
        <v/>
      </c>
      <c r="J11456" s="16" t="str">
        <f t="shared" si="537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6"/>
        <v>January 21</v>
      </c>
      <c r="H11457" s="27">
        <f t="shared" si="538"/>
        <v>11456</v>
      </c>
      <c r="I11457" s="30" t="str">
        <f>IF(G11457='Check Register'!$E$1,H11457,"")</f>
        <v/>
      </c>
      <c r="J11457" s="16" t="str">
        <f t="shared" si="537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9">VLOOKUP(C11458,W:Y,3,TRUE)</f>
        <v>January 21</v>
      </c>
      <c r="H11458" s="27">
        <f t="shared" si="538"/>
        <v>11457</v>
      </c>
      <c r="I11458" s="30" t="str">
        <f>IF(G11458='Check Register'!$E$1,H11458,"")</f>
        <v/>
      </c>
      <c r="J11458" s="16" t="str">
        <f t="shared" ref="J11458:J11521" si="540">IFERROR(SMALL($I$2:$I$100000,H11458),"")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9"/>
        <v>January 21</v>
      </c>
      <c r="H11459" s="27">
        <f t="shared" si="538"/>
        <v>11458</v>
      </c>
      <c r="I11459" s="30" t="str">
        <f>IF(G11459='Check Register'!$E$1,H11459,"")</f>
        <v/>
      </c>
      <c r="J11459" s="16" t="str">
        <f t="shared" si="540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9"/>
        <v>January 21</v>
      </c>
      <c r="H11460" s="27">
        <f t="shared" si="538"/>
        <v>11459</v>
      </c>
      <c r="I11460" s="30" t="str">
        <f>IF(G11460='Check Register'!$E$1,H11460,"")</f>
        <v/>
      </c>
      <c r="J11460" s="16" t="str">
        <f t="shared" si="540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9"/>
        <v>January 21</v>
      </c>
      <c r="H11461" s="27">
        <f t="shared" si="538"/>
        <v>11460</v>
      </c>
      <c r="I11461" s="30" t="str">
        <f>IF(G11461='Check Register'!$E$1,H11461,"")</f>
        <v/>
      </c>
      <c r="J11461" s="16" t="str">
        <f t="shared" si="540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9"/>
        <v>January 21</v>
      </c>
      <c r="H11462" s="27">
        <f t="shared" si="538"/>
        <v>11461</v>
      </c>
      <c r="I11462" s="30" t="str">
        <f>IF(G11462='Check Register'!$E$1,H11462,"")</f>
        <v/>
      </c>
      <c r="J11462" s="16" t="str">
        <f t="shared" si="540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9"/>
        <v>January 21</v>
      </c>
      <c r="H11463" s="27">
        <f t="shared" si="538"/>
        <v>11462</v>
      </c>
      <c r="I11463" s="30" t="str">
        <f>IF(G11463='Check Register'!$E$1,H11463,"")</f>
        <v/>
      </c>
      <c r="J11463" s="16" t="str">
        <f t="shared" si="540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9"/>
        <v>January 21</v>
      </c>
      <c r="H11464" s="27">
        <f t="shared" ref="H11464:H11527" si="541">1+H11463</f>
        <v>11463</v>
      </c>
      <c r="I11464" s="30" t="str">
        <f>IF(G11464='Check Register'!$E$1,H11464,"")</f>
        <v/>
      </c>
      <c r="J11464" s="16" t="str">
        <f t="shared" si="540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9"/>
        <v>January 21</v>
      </c>
      <c r="H11465" s="27">
        <f t="shared" si="541"/>
        <v>11464</v>
      </c>
      <c r="I11465" s="30" t="str">
        <f>IF(G11465='Check Register'!$E$1,H11465,"")</f>
        <v/>
      </c>
      <c r="J11465" s="16" t="str">
        <f t="shared" si="540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9"/>
        <v>January 21</v>
      </c>
      <c r="H11466" s="27">
        <f t="shared" si="541"/>
        <v>11465</v>
      </c>
      <c r="I11466" s="30" t="str">
        <f>IF(G11466='Check Register'!$E$1,H11466,"")</f>
        <v/>
      </c>
      <c r="J11466" s="16" t="str">
        <f t="shared" si="540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9"/>
        <v>January 21</v>
      </c>
      <c r="H11467" s="27">
        <f t="shared" si="541"/>
        <v>11466</v>
      </c>
      <c r="I11467" s="30" t="str">
        <f>IF(G11467='Check Register'!$E$1,H11467,"")</f>
        <v/>
      </c>
      <c r="J11467" s="16" t="str">
        <f t="shared" si="540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9"/>
        <v>January 21</v>
      </c>
      <c r="H11468" s="27">
        <f t="shared" si="541"/>
        <v>11467</v>
      </c>
      <c r="I11468" s="30" t="str">
        <f>IF(G11468='Check Register'!$E$1,H11468,"")</f>
        <v/>
      </c>
      <c r="J11468" s="16" t="str">
        <f t="shared" si="540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9"/>
        <v>January 21</v>
      </c>
      <c r="H11469" s="27">
        <f t="shared" si="541"/>
        <v>11468</v>
      </c>
      <c r="I11469" s="30" t="str">
        <f>IF(G11469='Check Register'!$E$1,H11469,"")</f>
        <v/>
      </c>
      <c r="J11469" s="16" t="str">
        <f t="shared" si="540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9"/>
        <v>January 21</v>
      </c>
      <c r="H11470" s="27">
        <f t="shared" si="541"/>
        <v>11469</v>
      </c>
      <c r="I11470" s="30" t="str">
        <f>IF(G11470='Check Register'!$E$1,H11470,"")</f>
        <v/>
      </c>
      <c r="J11470" s="16" t="str">
        <f t="shared" si="540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9"/>
        <v>January 21</v>
      </c>
      <c r="H11471" s="27">
        <f t="shared" si="541"/>
        <v>11470</v>
      </c>
      <c r="I11471" s="30" t="str">
        <f>IF(G11471='Check Register'!$E$1,H11471,"")</f>
        <v/>
      </c>
      <c r="J11471" s="16" t="str">
        <f t="shared" si="540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9"/>
        <v>January 21</v>
      </c>
      <c r="H11472" s="27">
        <f t="shared" si="541"/>
        <v>11471</v>
      </c>
      <c r="I11472" s="30" t="str">
        <f>IF(G11472='Check Register'!$E$1,H11472,"")</f>
        <v/>
      </c>
      <c r="J11472" s="16" t="str">
        <f t="shared" si="540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9"/>
        <v>January 21</v>
      </c>
      <c r="H11473" s="27">
        <f t="shared" si="541"/>
        <v>11472</v>
      </c>
      <c r="I11473" s="30" t="str">
        <f>IF(G11473='Check Register'!$E$1,H11473,"")</f>
        <v/>
      </c>
      <c r="J11473" s="16" t="str">
        <f t="shared" si="540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9"/>
        <v>January 21</v>
      </c>
      <c r="H11474" s="27">
        <f t="shared" si="541"/>
        <v>11473</v>
      </c>
      <c r="I11474" s="30" t="str">
        <f>IF(G11474='Check Register'!$E$1,H11474,"")</f>
        <v/>
      </c>
      <c r="J11474" s="16" t="str">
        <f t="shared" si="540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9"/>
        <v>January 21</v>
      </c>
      <c r="H11475" s="27">
        <f t="shared" si="541"/>
        <v>11474</v>
      </c>
      <c r="I11475" s="30" t="str">
        <f>IF(G11475='Check Register'!$E$1,H11475,"")</f>
        <v/>
      </c>
      <c r="J11475" s="16" t="str">
        <f t="shared" si="540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9"/>
        <v>January 21</v>
      </c>
      <c r="H11476" s="27">
        <f t="shared" si="541"/>
        <v>11475</v>
      </c>
      <c r="I11476" s="30" t="str">
        <f>IF(G11476='Check Register'!$E$1,H11476,"")</f>
        <v/>
      </c>
      <c r="J11476" s="16" t="str">
        <f t="shared" si="540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9"/>
        <v>January 21</v>
      </c>
      <c r="H11477" s="27">
        <f t="shared" si="541"/>
        <v>11476</v>
      </c>
      <c r="I11477" s="30" t="str">
        <f>IF(G11477='Check Register'!$E$1,H11477,"")</f>
        <v/>
      </c>
      <c r="J11477" s="16" t="str">
        <f t="shared" si="540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9"/>
        <v>January 21</v>
      </c>
      <c r="H11478" s="27">
        <f t="shared" si="541"/>
        <v>11477</v>
      </c>
      <c r="I11478" s="30" t="str">
        <f>IF(G11478='Check Register'!$E$1,H11478,"")</f>
        <v/>
      </c>
      <c r="J11478" s="16" t="str">
        <f t="shared" si="540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9"/>
        <v>January 21</v>
      </c>
      <c r="H11479" s="27">
        <f t="shared" si="541"/>
        <v>11478</v>
      </c>
      <c r="I11479" s="30" t="str">
        <f>IF(G11479='Check Register'!$E$1,H11479,"")</f>
        <v/>
      </c>
      <c r="J11479" s="16" t="str">
        <f t="shared" si="540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9"/>
        <v>January 21</v>
      </c>
      <c r="H11480" s="27">
        <f t="shared" si="541"/>
        <v>11479</v>
      </c>
      <c r="I11480" s="30" t="str">
        <f>IF(G11480='Check Register'!$E$1,H11480,"")</f>
        <v/>
      </c>
      <c r="J11480" s="16" t="str">
        <f t="shared" si="540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9"/>
        <v>January 21</v>
      </c>
      <c r="H11481" s="27">
        <f t="shared" si="541"/>
        <v>11480</v>
      </c>
      <c r="I11481" s="30" t="str">
        <f>IF(G11481='Check Register'!$E$1,H11481,"")</f>
        <v/>
      </c>
      <c r="J11481" s="16" t="str">
        <f t="shared" si="540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9"/>
        <v>January 21</v>
      </c>
      <c r="H11482" s="27">
        <f t="shared" si="541"/>
        <v>11481</v>
      </c>
      <c r="I11482" s="30" t="str">
        <f>IF(G11482='Check Register'!$E$1,H11482,"")</f>
        <v/>
      </c>
      <c r="J11482" s="16" t="str">
        <f t="shared" si="540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9"/>
        <v>January 21</v>
      </c>
      <c r="H11483" s="27">
        <f t="shared" si="541"/>
        <v>11482</v>
      </c>
      <c r="I11483" s="30" t="str">
        <f>IF(G11483='Check Register'!$E$1,H11483,"")</f>
        <v/>
      </c>
      <c r="J11483" s="16" t="str">
        <f t="shared" si="540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9"/>
        <v>January 21</v>
      </c>
      <c r="H11484" s="27">
        <f t="shared" si="541"/>
        <v>11483</v>
      </c>
      <c r="I11484" s="30" t="str">
        <f>IF(G11484='Check Register'!$E$1,H11484,"")</f>
        <v/>
      </c>
      <c r="J11484" s="16" t="str">
        <f t="shared" si="540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9"/>
        <v>January 21</v>
      </c>
      <c r="H11485" s="27">
        <f t="shared" si="541"/>
        <v>11484</v>
      </c>
      <c r="I11485" s="30" t="str">
        <f>IF(G11485='Check Register'!$E$1,H11485,"")</f>
        <v/>
      </c>
      <c r="J11485" s="16" t="str">
        <f t="shared" si="540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9"/>
        <v>January 21</v>
      </c>
      <c r="H11486" s="27">
        <f t="shared" si="541"/>
        <v>11485</v>
      </c>
      <c r="I11486" s="30" t="str">
        <f>IF(G11486='Check Register'!$E$1,H11486,"")</f>
        <v/>
      </c>
      <c r="J11486" s="16" t="str">
        <f t="shared" si="540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9"/>
        <v>January 21</v>
      </c>
      <c r="H11487" s="27">
        <f t="shared" si="541"/>
        <v>11486</v>
      </c>
      <c r="I11487" s="30" t="str">
        <f>IF(G11487='Check Register'!$E$1,H11487,"")</f>
        <v/>
      </c>
      <c r="J11487" s="16" t="str">
        <f t="shared" si="540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9"/>
        <v>January 21</v>
      </c>
      <c r="H11488" s="27">
        <f t="shared" si="541"/>
        <v>11487</v>
      </c>
      <c r="I11488" s="30" t="str">
        <f>IF(G11488='Check Register'!$E$1,H11488,"")</f>
        <v/>
      </c>
      <c r="J11488" s="16" t="str">
        <f t="shared" si="540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9"/>
        <v>January 21</v>
      </c>
      <c r="H11489" s="27">
        <f t="shared" si="541"/>
        <v>11488</v>
      </c>
      <c r="I11489" s="30" t="str">
        <f>IF(G11489='Check Register'!$E$1,H11489,"")</f>
        <v/>
      </c>
      <c r="J11489" s="16" t="str">
        <f t="shared" si="540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9"/>
        <v>January 21</v>
      </c>
      <c r="H11490" s="27">
        <f t="shared" si="541"/>
        <v>11489</v>
      </c>
      <c r="I11490" s="30" t="str">
        <f>IF(G11490='Check Register'!$E$1,H11490,"")</f>
        <v/>
      </c>
      <c r="J11490" s="16" t="str">
        <f t="shared" si="540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9"/>
        <v>January 21</v>
      </c>
      <c r="H11491" s="27">
        <f t="shared" si="541"/>
        <v>11490</v>
      </c>
      <c r="I11491" s="30" t="str">
        <f>IF(G11491='Check Register'!$E$1,H11491,"")</f>
        <v/>
      </c>
      <c r="J11491" s="16" t="str">
        <f t="shared" si="540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9"/>
        <v>January 21</v>
      </c>
      <c r="H11492" s="27">
        <f t="shared" si="541"/>
        <v>11491</v>
      </c>
      <c r="I11492" s="30" t="str">
        <f>IF(G11492='Check Register'!$E$1,H11492,"")</f>
        <v/>
      </c>
      <c r="J11492" s="16" t="str">
        <f t="shared" si="540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9"/>
        <v>January 21</v>
      </c>
      <c r="H11493" s="27">
        <f t="shared" si="541"/>
        <v>11492</v>
      </c>
      <c r="I11493" s="30" t="str">
        <f>IF(G11493='Check Register'!$E$1,H11493,"")</f>
        <v/>
      </c>
      <c r="J11493" s="16" t="str">
        <f t="shared" si="540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9"/>
        <v>January 21</v>
      </c>
      <c r="H11494" s="27">
        <f t="shared" si="541"/>
        <v>11493</v>
      </c>
      <c r="I11494" s="30" t="str">
        <f>IF(G11494='Check Register'!$E$1,H11494,"")</f>
        <v/>
      </c>
      <c r="J11494" s="16" t="str">
        <f t="shared" si="540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9"/>
        <v>January 21</v>
      </c>
      <c r="H11495" s="27">
        <f t="shared" si="541"/>
        <v>11494</v>
      </c>
      <c r="I11495" s="30" t="str">
        <f>IF(G11495='Check Register'!$E$1,H11495,"")</f>
        <v/>
      </c>
      <c r="J11495" s="16" t="str">
        <f t="shared" si="540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9"/>
        <v>January 21</v>
      </c>
      <c r="H11496" s="27">
        <f t="shared" si="541"/>
        <v>11495</v>
      </c>
      <c r="I11496" s="30" t="str">
        <f>IF(G11496='Check Register'!$E$1,H11496,"")</f>
        <v/>
      </c>
      <c r="J11496" s="16" t="str">
        <f t="shared" si="540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9"/>
        <v>January 21</v>
      </c>
      <c r="H11497" s="27">
        <f t="shared" si="541"/>
        <v>11496</v>
      </c>
      <c r="I11497" s="30" t="str">
        <f>IF(G11497='Check Register'!$E$1,H11497,"")</f>
        <v/>
      </c>
      <c r="J11497" s="16" t="str">
        <f t="shared" si="540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9"/>
        <v>January 21</v>
      </c>
      <c r="H11498" s="27">
        <f t="shared" si="541"/>
        <v>11497</v>
      </c>
      <c r="I11498" s="30" t="str">
        <f>IF(G11498='Check Register'!$E$1,H11498,"")</f>
        <v/>
      </c>
      <c r="J11498" s="16" t="str">
        <f t="shared" si="540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9"/>
        <v>January 21</v>
      </c>
      <c r="H11499" s="27">
        <f t="shared" si="541"/>
        <v>11498</v>
      </c>
      <c r="I11499" s="30" t="str">
        <f>IF(G11499='Check Register'!$E$1,H11499,"")</f>
        <v/>
      </c>
      <c r="J11499" s="16" t="str">
        <f t="shared" si="540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9"/>
        <v>January 21</v>
      </c>
      <c r="H11500" s="27">
        <f t="shared" si="541"/>
        <v>11499</v>
      </c>
      <c r="I11500" s="30" t="str">
        <f>IF(G11500='Check Register'!$E$1,H11500,"")</f>
        <v/>
      </c>
      <c r="J11500" s="16" t="str">
        <f t="shared" si="540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9"/>
        <v>January 21</v>
      </c>
      <c r="H11501" s="27">
        <f t="shared" si="541"/>
        <v>11500</v>
      </c>
      <c r="I11501" s="30" t="str">
        <f>IF(G11501='Check Register'!$E$1,H11501,"")</f>
        <v/>
      </c>
      <c r="J11501" s="16" t="str">
        <f t="shared" si="540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9"/>
        <v>January 21</v>
      </c>
      <c r="H11502" s="27">
        <f t="shared" si="541"/>
        <v>11501</v>
      </c>
      <c r="I11502" s="30" t="str">
        <f>IF(G11502='Check Register'!$E$1,H11502,"")</f>
        <v/>
      </c>
      <c r="J11502" s="16" t="str">
        <f t="shared" si="540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9"/>
        <v>January 21</v>
      </c>
      <c r="H11503" s="27">
        <f t="shared" si="541"/>
        <v>11502</v>
      </c>
      <c r="I11503" s="30" t="str">
        <f>IF(G11503='Check Register'!$E$1,H11503,"")</f>
        <v/>
      </c>
      <c r="J11503" s="16" t="str">
        <f t="shared" si="540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9"/>
        <v>January 21</v>
      </c>
      <c r="H11504" s="27">
        <f t="shared" si="541"/>
        <v>11503</v>
      </c>
      <c r="I11504" s="30" t="str">
        <f>IF(G11504='Check Register'!$E$1,H11504,"")</f>
        <v/>
      </c>
      <c r="J11504" s="16" t="str">
        <f t="shared" si="540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9"/>
        <v>January 21</v>
      </c>
      <c r="H11505" s="27">
        <f t="shared" si="541"/>
        <v>11504</v>
      </c>
      <c r="I11505" s="30" t="str">
        <f>IF(G11505='Check Register'!$E$1,H11505,"")</f>
        <v/>
      </c>
      <c r="J11505" s="16" t="str">
        <f t="shared" si="540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9"/>
        <v>January 21</v>
      </c>
      <c r="H11506" s="27">
        <f t="shared" si="541"/>
        <v>11505</v>
      </c>
      <c r="I11506" s="30" t="str">
        <f>IF(G11506='Check Register'!$E$1,H11506,"")</f>
        <v/>
      </c>
      <c r="J11506" s="16" t="str">
        <f t="shared" si="540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9"/>
        <v>January 21</v>
      </c>
      <c r="H11507" s="27">
        <f t="shared" si="541"/>
        <v>11506</v>
      </c>
      <c r="I11507" s="30" t="str">
        <f>IF(G11507='Check Register'!$E$1,H11507,"")</f>
        <v/>
      </c>
      <c r="J11507" s="16" t="str">
        <f t="shared" si="540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9"/>
        <v>January 21</v>
      </c>
      <c r="H11508" s="27">
        <f t="shared" si="541"/>
        <v>11507</v>
      </c>
      <c r="I11508" s="30" t="str">
        <f>IF(G11508='Check Register'!$E$1,H11508,"")</f>
        <v/>
      </c>
      <c r="J11508" s="16" t="str">
        <f t="shared" si="540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9"/>
        <v>January 21</v>
      </c>
      <c r="H11509" s="27">
        <f t="shared" si="541"/>
        <v>11508</v>
      </c>
      <c r="I11509" s="30" t="str">
        <f>IF(G11509='Check Register'!$E$1,H11509,"")</f>
        <v/>
      </c>
      <c r="J11509" s="16" t="str">
        <f t="shared" si="540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9"/>
        <v>January 21</v>
      </c>
      <c r="H11510" s="27">
        <f t="shared" si="541"/>
        <v>11509</v>
      </c>
      <c r="I11510" s="30" t="str">
        <f>IF(G11510='Check Register'!$E$1,H11510,"")</f>
        <v/>
      </c>
      <c r="J11510" s="16" t="str">
        <f t="shared" si="540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9"/>
        <v>January 21</v>
      </c>
      <c r="H11511" s="27">
        <f t="shared" si="541"/>
        <v>11510</v>
      </c>
      <c r="I11511" s="30" t="str">
        <f>IF(G11511='Check Register'!$E$1,H11511,"")</f>
        <v/>
      </c>
      <c r="J11511" s="16" t="str">
        <f t="shared" si="540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9"/>
        <v>January 21</v>
      </c>
      <c r="H11512" s="27">
        <f t="shared" si="541"/>
        <v>11511</v>
      </c>
      <c r="I11512" s="30" t="str">
        <f>IF(G11512='Check Register'!$E$1,H11512,"")</f>
        <v/>
      </c>
      <c r="J11512" s="16" t="str">
        <f t="shared" si="540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9"/>
        <v>January 21</v>
      </c>
      <c r="H11513" s="27">
        <f t="shared" si="541"/>
        <v>11512</v>
      </c>
      <c r="I11513" s="30" t="str">
        <f>IF(G11513='Check Register'!$E$1,H11513,"")</f>
        <v/>
      </c>
      <c r="J11513" s="16" t="str">
        <f t="shared" si="540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9"/>
        <v>January 21</v>
      </c>
      <c r="H11514" s="27">
        <f t="shared" si="541"/>
        <v>11513</v>
      </c>
      <c r="I11514" s="30" t="str">
        <f>IF(G11514='Check Register'!$E$1,H11514,"")</f>
        <v/>
      </c>
      <c r="J11514" s="16" t="str">
        <f t="shared" si="540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9"/>
        <v>January 21</v>
      </c>
      <c r="H11515" s="27">
        <f t="shared" si="541"/>
        <v>11514</v>
      </c>
      <c r="I11515" s="30" t="str">
        <f>IF(G11515='Check Register'!$E$1,H11515,"")</f>
        <v/>
      </c>
      <c r="J11515" s="16" t="str">
        <f t="shared" si="540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9"/>
        <v>January 21</v>
      </c>
      <c r="H11516" s="27">
        <f t="shared" si="541"/>
        <v>11515</v>
      </c>
      <c r="I11516" s="30" t="str">
        <f>IF(G11516='Check Register'!$E$1,H11516,"")</f>
        <v/>
      </c>
      <c r="J11516" s="16" t="str">
        <f t="shared" si="540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9"/>
        <v>January 21</v>
      </c>
      <c r="H11517" s="27">
        <f t="shared" si="541"/>
        <v>11516</v>
      </c>
      <c r="I11517" s="30" t="str">
        <f>IF(G11517='Check Register'!$E$1,H11517,"")</f>
        <v/>
      </c>
      <c r="J11517" s="16" t="str">
        <f t="shared" si="540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9"/>
        <v>January 21</v>
      </c>
      <c r="H11518" s="27">
        <f t="shared" si="541"/>
        <v>11517</v>
      </c>
      <c r="I11518" s="30" t="str">
        <f>IF(G11518='Check Register'!$E$1,H11518,"")</f>
        <v/>
      </c>
      <c r="J11518" s="16" t="str">
        <f t="shared" si="540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9"/>
        <v>January 21</v>
      </c>
      <c r="H11519" s="27">
        <f t="shared" si="541"/>
        <v>11518</v>
      </c>
      <c r="I11519" s="30" t="str">
        <f>IF(G11519='Check Register'!$E$1,H11519,"")</f>
        <v/>
      </c>
      <c r="J11519" s="16" t="str">
        <f t="shared" si="540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9"/>
        <v>January 21</v>
      </c>
      <c r="H11520" s="27">
        <f t="shared" si="541"/>
        <v>11519</v>
      </c>
      <c r="I11520" s="30" t="str">
        <f>IF(G11520='Check Register'!$E$1,H11520,"")</f>
        <v/>
      </c>
      <c r="J11520" s="16" t="str">
        <f t="shared" si="540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9"/>
        <v>January 21</v>
      </c>
      <c r="H11521" s="27">
        <f t="shared" si="541"/>
        <v>11520</v>
      </c>
      <c r="I11521" s="30" t="str">
        <f>IF(G11521='Check Register'!$E$1,H11521,"")</f>
        <v/>
      </c>
      <c r="J11521" s="16" t="str">
        <f t="shared" si="540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2">VLOOKUP(C11522,W:Y,3,TRUE)</f>
        <v>January 21</v>
      </c>
      <c r="H11522" s="27">
        <f t="shared" si="541"/>
        <v>11521</v>
      </c>
      <c r="I11522" s="30" t="str">
        <f>IF(G11522='Check Register'!$E$1,H11522,"")</f>
        <v/>
      </c>
      <c r="J11522" s="16" t="str">
        <f t="shared" ref="J11522:J11585" si="543">IFERROR(SMALL($I$2:$I$100000,H11522),"")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2"/>
        <v>January 21</v>
      </c>
      <c r="H11523" s="27">
        <f t="shared" si="541"/>
        <v>11522</v>
      </c>
      <c r="I11523" s="30" t="str">
        <f>IF(G11523='Check Register'!$E$1,H11523,"")</f>
        <v/>
      </c>
      <c r="J11523" s="16" t="str">
        <f t="shared" si="543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2"/>
        <v>January 21</v>
      </c>
      <c r="H11524" s="27">
        <f t="shared" si="541"/>
        <v>11523</v>
      </c>
      <c r="I11524" s="30" t="str">
        <f>IF(G11524='Check Register'!$E$1,H11524,"")</f>
        <v/>
      </c>
      <c r="J11524" s="16" t="str">
        <f t="shared" si="543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2"/>
        <v>January 21</v>
      </c>
      <c r="H11525" s="27">
        <f t="shared" si="541"/>
        <v>11524</v>
      </c>
      <c r="I11525" s="30" t="str">
        <f>IF(G11525='Check Register'!$E$1,H11525,"")</f>
        <v/>
      </c>
      <c r="J11525" s="16" t="str">
        <f t="shared" si="543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2"/>
        <v>January 21</v>
      </c>
      <c r="H11526" s="27">
        <f t="shared" si="541"/>
        <v>11525</v>
      </c>
      <c r="I11526" s="30" t="str">
        <f>IF(G11526='Check Register'!$E$1,H11526,"")</f>
        <v/>
      </c>
      <c r="J11526" s="16" t="str">
        <f t="shared" si="543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2"/>
        <v>January 21</v>
      </c>
      <c r="H11527" s="27">
        <f t="shared" si="541"/>
        <v>11526</v>
      </c>
      <c r="I11527" s="30" t="str">
        <f>IF(G11527='Check Register'!$E$1,H11527,"")</f>
        <v/>
      </c>
      <c r="J11527" s="16" t="str">
        <f t="shared" si="543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2"/>
        <v>January 21</v>
      </c>
      <c r="H11528" s="27">
        <f t="shared" ref="H11528:H11591" si="544">1+H11527</f>
        <v>11527</v>
      </c>
      <c r="I11528" s="30" t="str">
        <f>IF(G11528='Check Register'!$E$1,H11528,"")</f>
        <v/>
      </c>
      <c r="J11528" s="16" t="str">
        <f t="shared" si="543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2"/>
        <v>January 21</v>
      </c>
      <c r="H11529" s="27">
        <f t="shared" si="544"/>
        <v>11528</v>
      </c>
      <c r="I11529" s="30" t="str">
        <f>IF(G11529='Check Register'!$E$1,H11529,"")</f>
        <v/>
      </c>
      <c r="J11529" s="16" t="str">
        <f t="shared" si="543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2"/>
        <v>January 21</v>
      </c>
      <c r="H11530" s="27">
        <f t="shared" si="544"/>
        <v>11529</v>
      </c>
      <c r="I11530" s="30" t="str">
        <f>IF(G11530='Check Register'!$E$1,H11530,"")</f>
        <v/>
      </c>
      <c r="J11530" s="16" t="str">
        <f t="shared" si="543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2"/>
        <v>January 21</v>
      </c>
      <c r="H11531" s="27">
        <f t="shared" si="544"/>
        <v>11530</v>
      </c>
      <c r="I11531" s="30" t="str">
        <f>IF(G11531='Check Register'!$E$1,H11531,"")</f>
        <v/>
      </c>
      <c r="J11531" s="16" t="str">
        <f t="shared" si="543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2"/>
        <v>January 21</v>
      </c>
      <c r="H11532" s="27">
        <f t="shared" si="544"/>
        <v>11531</v>
      </c>
      <c r="I11532" s="30" t="str">
        <f>IF(G11532='Check Register'!$E$1,H11532,"")</f>
        <v/>
      </c>
      <c r="J11532" s="16" t="str">
        <f t="shared" si="543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2"/>
        <v>January 21</v>
      </c>
      <c r="H11533" s="27">
        <f t="shared" si="544"/>
        <v>11532</v>
      </c>
      <c r="I11533" s="30" t="str">
        <f>IF(G11533='Check Register'!$E$1,H11533,"")</f>
        <v/>
      </c>
      <c r="J11533" s="16" t="str">
        <f t="shared" si="543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2"/>
        <v>January 21</v>
      </c>
      <c r="H11534" s="27">
        <f t="shared" si="544"/>
        <v>11533</v>
      </c>
      <c r="I11534" s="30" t="str">
        <f>IF(G11534='Check Register'!$E$1,H11534,"")</f>
        <v/>
      </c>
      <c r="J11534" s="16" t="str">
        <f t="shared" si="543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2"/>
        <v>January 21</v>
      </c>
      <c r="H11535" s="27">
        <f t="shared" si="544"/>
        <v>11534</v>
      </c>
      <c r="I11535" s="30" t="str">
        <f>IF(G11535='Check Register'!$E$1,H11535,"")</f>
        <v/>
      </c>
      <c r="J11535" s="16" t="str">
        <f t="shared" si="543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2"/>
        <v>January 21</v>
      </c>
      <c r="H11536" s="27">
        <f t="shared" si="544"/>
        <v>11535</v>
      </c>
      <c r="I11536" s="30" t="str">
        <f>IF(G11536='Check Register'!$E$1,H11536,"")</f>
        <v/>
      </c>
      <c r="J11536" s="16" t="str">
        <f t="shared" si="543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2"/>
        <v>January 21</v>
      </c>
      <c r="H11537" s="27">
        <f t="shared" si="544"/>
        <v>11536</v>
      </c>
      <c r="I11537" s="30" t="str">
        <f>IF(G11537='Check Register'!$E$1,H11537,"")</f>
        <v/>
      </c>
      <c r="J11537" s="16" t="str">
        <f t="shared" si="543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2"/>
        <v>January 21</v>
      </c>
      <c r="H11538" s="27">
        <f t="shared" si="544"/>
        <v>11537</v>
      </c>
      <c r="I11538" s="30" t="str">
        <f>IF(G11538='Check Register'!$E$1,H11538,"")</f>
        <v/>
      </c>
      <c r="J11538" s="16" t="str">
        <f t="shared" si="543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2"/>
        <v>January 21</v>
      </c>
      <c r="H11539" s="27">
        <f t="shared" si="544"/>
        <v>11538</v>
      </c>
      <c r="I11539" s="30" t="str">
        <f>IF(G11539='Check Register'!$E$1,H11539,"")</f>
        <v/>
      </c>
      <c r="J11539" s="16" t="str">
        <f t="shared" si="543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2"/>
        <v>January 21</v>
      </c>
      <c r="H11540" s="27">
        <f t="shared" si="544"/>
        <v>11539</v>
      </c>
      <c r="I11540" s="30" t="str">
        <f>IF(G11540='Check Register'!$E$1,H11540,"")</f>
        <v/>
      </c>
      <c r="J11540" s="16" t="str">
        <f t="shared" si="543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2"/>
        <v>January 21</v>
      </c>
      <c r="H11541" s="27">
        <f t="shared" si="544"/>
        <v>11540</v>
      </c>
      <c r="I11541" s="30" t="str">
        <f>IF(G11541='Check Register'!$E$1,H11541,"")</f>
        <v/>
      </c>
      <c r="J11541" s="16" t="str">
        <f t="shared" si="543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2"/>
        <v>January 21</v>
      </c>
      <c r="H11542" s="27">
        <f t="shared" si="544"/>
        <v>11541</v>
      </c>
      <c r="I11542" s="30" t="str">
        <f>IF(G11542='Check Register'!$E$1,H11542,"")</f>
        <v/>
      </c>
      <c r="J11542" s="16" t="str">
        <f t="shared" si="543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2"/>
        <v>January 21</v>
      </c>
      <c r="H11543" s="27">
        <f t="shared" si="544"/>
        <v>11542</v>
      </c>
      <c r="I11543" s="30" t="str">
        <f>IF(G11543='Check Register'!$E$1,H11543,"")</f>
        <v/>
      </c>
      <c r="J11543" s="16" t="str">
        <f t="shared" si="543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2"/>
        <v>January 21</v>
      </c>
      <c r="H11544" s="27">
        <f t="shared" si="544"/>
        <v>11543</v>
      </c>
      <c r="I11544" s="30" t="str">
        <f>IF(G11544='Check Register'!$E$1,H11544,"")</f>
        <v/>
      </c>
      <c r="J11544" s="16" t="str">
        <f t="shared" si="543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2"/>
        <v>January 21</v>
      </c>
      <c r="H11545" s="27">
        <f t="shared" si="544"/>
        <v>11544</v>
      </c>
      <c r="I11545" s="30" t="str">
        <f>IF(G11545='Check Register'!$E$1,H11545,"")</f>
        <v/>
      </c>
      <c r="J11545" s="16" t="str">
        <f t="shared" si="543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2"/>
        <v>January 21</v>
      </c>
      <c r="H11546" s="27">
        <f t="shared" si="544"/>
        <v>11545</v>
      </c>
      <c r="I11546" s="30" t="str">
        <f>IF(G11546='Check Register'!$E$1,H11546,"")</f>
        <v/>
      </c>
      <c r="J11546" s="16" t="str">
        <f t="shared" si="543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2"/>
        <v>January 21</v>
      </c>
      <c r="H11547" s="27">
        <f t="shared" si="544"/>
        <v>11546</v>
      </c>
      <c r="I11547" s="30" t="str">
        <f>IF(G11547='Check Register'!$E$1,H11547,"")</f>
        <v/>
      </c>
      <c r="J11547" s="16" t="str">
        <f t="shared" si="543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2"/>
        <v>January 21</v>
      </c>
      <c r="H11548" s="27">
        <f t="shared" si="544"/>
        <v>11547</v>
      </c>
      <c r="I11548" s="30" t="str">
        <f>IF(G11548='Check Register'!$E$1,H11548,"")</f>
        <v/>
      </c>
      <c r="J11548" s="16" t="str">
        <f t="shared" si="543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2"/>
        <v>January 21</v>
      </c>
      <c r="H11549" s="27">
        <f t="shared" si="544"/>
        <v>11548</v>
      </c>
      <c r="I11549" s="30" t="str">
        <f>IF(G11549='Check Register'!$E$1,H11549,"")</f>
        <v/>
      </c>
      <c r="J11549" s="16" t="str">
        <f t="shared" si="543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2"/>
        <v>January 21</v>
      </c>
      <c r="H11550" s="27">
        <f t="shared" si="544"/>
        <v>11549</v>
      </c>
      <c r="I11550" s="30" t="str">
        <f>IF(G11550='Check Register'!$E$1,H11550,"")</f>
        <v/>
      </c>
      <c r="J11550" s="16" t="str">
        <f t="shared" si="543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2"/>
        <v>January 21</v>
      </c>
      <c r="H11551" s="27">
        <f t="shared" si="544"/>
        <v>11550</v>
      </c>
      <c r="I11551" s="30" t="str">
        <f>IF(G11551='Check Register'!$E$1,H11551,"")</f>
        <v/>
      </c>
      <c r="J11551" s="16" t="str">
        <f t="shared" si="543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2"/>
        <v>January 21</v>
      </c>
      <c r="H11552" s="27">
        <f t="shared" si="544"/>
        <v>11551</v>
      </c>
      <c r="I11552" s="30" t="str">
        <f>IF(G11552='Check Register'!$E$1,H11552,"")</f>
        <v/>
      </c>
      <c r="J11552" s="16" t="str">
        <f t="shared" si="543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2"/>
        <v>January 21</v>
      </c>
      <c r="H11553" s="27">
        <f t="shared" si="544"/>
        <v>11552</v>
      </c>
      <c r="I11553" s="30" t="str">
        <f>IF(G11553='Check Register'!$E$1,H11553,"")</f>
        <v/>
      </c>
      <c r="J11553" s="16" t="str">
        <f t="shared" si="543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2"/>
        <v>January 21</v>
      </c>
      <c r="H11554" s="27">
        <f t="shared" si="544"/>
        <v>11553</v>
      </c>
      <c r="I11554" s="30" t="str">
        <f>IF(G11554='Check Register'!$E$1,H11554,"")</f>
        <v/>
      </c>
      <c r="J11554" s="16" t="str">
        <f t="shared" si="543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2"/>
        <v>January 21</v>
      </c>
      <c r="H11555" s="27">
        <f t="shared" si="544"/>
        <v>11554</v>
      </c>
      <c r="I11555" s="30" t="str">
        <f>IF(G11555='Check Register'!$E$1,H11555,"")</f>
        <v/>
      </c>
      <c r="J11555" s="16" t="str">
        <f t="shared" si="543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2"/>
        <v>January 21</v>
      </c>
      <c r="H11556" s="27">
        <f t="shared" si="544"/>
        <v>11555</v>
      </c>
      <c r="I11556" s="30" t="str">
        <f>IF(G11556='Check Register'!$E$1,H11556,"")</f>
        <v/>
      </c>
      <c r="J11556" s="16" t="str">
        <f t="shared" si="543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2"/>
        <v>January 21</v>
      </c>
      <c r="H11557" s="27">
        <f t="shared" si="544"/>
        <v>11556</v>
      </c>
      <c r="I11557" s="30" t="str">
        <f>IF(G11557='Check Register'!$E$1,H11557,"")</f>
        <v/>
      </c>
      <c r="J11557" s="16" t="str">
        <f t="shared" si="543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2"/>
        <v>January 21</v>
      </c>
      <c r="H11558" s="27">
        <f t="shared" si="544"/>
        <v>11557</v>
      </c>
      <c r="I11558" s="30" t="str">
        <f>IF(G11558='Check Register'!$E$1,H11558,"")</f>
        <v/>
      </c>
      <c r="J11558" s="16" t="str">
        <f t="shared" si="543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2"/>
        <v>January 21</v>
      </c>
      <c r="H11559" s="27">
        <f t="shared" si="544"/>
        <v>11558</v>
      </c>
      <c r="I11559" s="30" t="str">
        <f>IF(G11559='Check Register'!$E$1,H11559,"")</f>
        <v/>
      </c>
      <c r="J11559" s="16" t="str">
        <f t="shared" si="543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2"/>
        <v>January 21</v>
      </c>
      <c r="H11560" s="27">
        <f t="shared" si="544"/>
        <v>11559</v>
      </c>
      <c r="I11560" s="30" t="str">
        <f>IF(G11560='Check Register'!$E$1,H11560,"")</f>
        <v/>
      </c>
      <c r="J11560" s="16" t="str">
        <f t="shared" si="543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2"/>
        <v>January 21</v>
      </c>
      <c r="H11561" s="27">
        <f t="shared" si="544"/>
        <v>11560</v>
      </c>
      <c r="I11561" s="30" t="str">
        <f>IF(G11561='Check Register'!$E$1,H11561,"")</f>
        <v/>
      </c>
      <c r="J11561" s="16" t="str">
        <f t="shared" si="543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2"/>
        <v>January 21</v>
      </c>
      <c r="H11562" s="27">
        <f t="shared" si="544"/>
        <v>11561</v>
      </c>
      <c r="I11562" s="30" t="str">
        <f>IF(G11562='Check Register'!$E$1,H11562,"")</f>
        <v/>
      </c>
      <c r="J11562" s="16" t="str">
        <f t="shared" si="543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2"/>
        <v>January 21</v>
      </c>
      <c r="H11563" s="27">
        <f t="shared" si="544"/>
        <v>11562</v>
      </c>
      <c r="I11563" s="30" t="str">
        <f>IF(G11563='Check Register'!$E$1,H11563,"")</f>
        <v/>
      </c>
      <c r="J11563" s="16" t="str">
        <f t="shared" si="543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2"/>
        <v>January 21</v>
      </c>
      <c r="H11564" s="27">
        <f t="shared" si="544"/>
        <v>11563</v>
      </c>
      <c r="I11564" s="30" t="str">
        <f>IF(G11564='Check Register'!$E$1,H11564,"")</f>
        <v/>
      </c>
      <c r="J11564" s="16" t="str">
        <f t="shared" si="543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2"/>
        <v>January 21</v>
      </c>
      <c r="H11565" s="27">
        <f t="shared" si="544"/>
        <v>11564</v>
      </c>
      <c r="I11565" s="30" t="str">
        <f>IF(G11565='Check Register'!$E$1,H11565,"")</f>
        <v/>
      </c>
      <c r="J11565" s="16" t="str">
        <f t="shared" si="543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2"/>
        <v>January 21</v>
      </c>
      <c r="H11566" s="27">
        <f t="shared" si="544"/>
        <v>11565</v>
      </c>
      <c r="I11566" s="30" t="str">
        <f>IF(G11566='Check Register'!$E$1,H11566,"")</f>
        <v/>
      </c>
      <c r="J11566" s="16" t="str">
        <f t="shared" si="543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2"/>
        <v>January 21</v>
      </c>
      <c r="H11567" s="27">
        <f t="shared" si="544"/>
        <v>11566</v>
      </c>
      <c r="I11567" s="30" t="str">
        <f>IF(G11567='Check Register'!$E$1,H11567,"")</f>
        <v/>
      </c>
      <c r="J11567" s="16" t="str">
        <f t="shared" si="543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2"/>
        <v>January 21</v>
      </c>
      <c r="H11568" s="27">
        <f t="shared" si="544"/>
        <v>11567</v>
      </c>
      <c r="I11568" s="30" t="str">
        <f>IF(G11568='Check Register'!$E$1,H11568,"")</f>
        <v/>
      </c>
      <c r="J11568" s="16" t="str">
        <f t="shared" si="543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2"/>
        <v>January 21</v>
      </c>
      <c r="H11569" s="27">
        <f t="shared" si="544"/>
        <v>11568</v>
      </c>
      <c r="I11569" s="30" t="str">
        <f>IF(G11569='Check Register'!$E$1,H11569,"")</f>
        <v/>
      </c>
      <c r="J11569" s="16" t="str">
        <f t="shared" si="543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2"/>
        <v>January 21</v>
      </c>
      <c r="H11570" s="27">
        <f t="shared" si="544"/>
        <v>11569</v>
      </c>
      <c r="I11570" s="30" t="str">
        <f>IF(G11570='Check Register'!$E$1,H11570,"")</f>
        <v/>
      </c>
      <c r="J11570" s="16" t="str">
        <f t="shared" si="543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2"/>
        <v>January 21</v>
      </c>
      <c r="H11571" s="27">
        <f t="shared" si="544"/>
        <v>11570</v>
      </c>
      <c r="I11571" s="30" t="str">
        <f>IF(G11571='Check Register'!$E$1,H11571,"")</f>
        <v/>
      </c>
      <c r="J11571" s="16" t="str">
        <f t="shared" si="543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2"/>
        <v>January 21</v>
      </c>
      <c r="H11572" s="27">
        <f t="shared" si="544"/>
        <v>11571</v>
      </c>
      <c r="I11572" s="30" t="str">
        <f>IF(G11572='Check Register'!$E$1,H11572,"")</f>
        <v/>
      </c>
      <c r="J11572" s="16" t="str">
        <f t="shared" si="543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2"/>
        <v>January 21</v>
      </c>
      <c r="H11573" s="27">
        <f t="shared" si="544"/>
        <v>11572</v>
      </c>
      <c r="I11573" s="30" t="str">
        <f>IF(G11573='Check Register'!$E$1,H11573,"")</f>
        <v/>
      </c>
      <c r="J11573" s="16" t="str">
        <f t="shared" si="543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2"/>
        <v>January 21</v>
      </c>
      <c r="H11574" s="27">
        <f t="shared" si="544"/>
        <v>11573</v>
      </c>
      <c r="I11574" s="30" t="str">
        <f>IF(G11574='Check Register'!$E$1,H11574,"")</f>
        <v/>
      </c>
      <c r="J11574" s="16" t="str">
        <f t="shared" si="543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2"/>
        <v>January 21</v>
      </c>
      <c r="H11575" s="27">
        <f t="shared" si="544"/>
        <v>11574</v>
      </c>
      <c r="I11575" s="30" t="str">
        <f>IF(G11575='Check Register'!$E$1,H11575,"")</f>
        <v/>
      </c>
      <c r="J11575" s="16" t="str">
        <f t="shared" si="543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2"/>
        <v>January 21</v>
      </c>
      <c r="H11576" s="27">
        <f t="shared" si="544"/>
        <v>11575</v>
      </c>
      <c r="I11576" s="30" t="str">
        <f>IF(G11576='Check Register'!$E$1,H11576,"")</f>
        <v/>
      </c>
      <c r="J11576" s="16" t="str">
        <f t="shared" si="543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2"/>
        <v>January 21</v>
      </c>
      <c r="H11577" s="27">
        <f t="shared" si="544"/>
        <v>11576</v>
      </c>
      <c r="I11577" s="30" t="str">
        <f>IF(G11577='Check Register'!$E$1,H11577,"")</f>
        <v/>
      </c>
      <c r="J11577" s="16" t="str">
        <f t="shared" si="543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2"/>
        <v>January 21</v>
      </c>
      <c r="H11578" s="27">
        <f t="shared" si="544"/>
        <v>11577</v>
      </c>
      <c r="I11578" s="30" t="str">
        <f>IF(G11578='Check Register'!$E$1,H11578,"")</f>
        <v/>
      </c>
      <c r="J11578" s="16" t="str">
        <f t="shared" si="543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2"/>
        <v>January 21</v>
      </c>
      <c r="H11579" s="27">
        <f t="shared" si="544"/>
        <v>11578</v>
      </c>
      <c r="I11579" s="30" t="str">
        <f>IF(G11579='Check Register'!$E$1,H11579,"")</f>
        <v/>
      </c>
      <c r="J11579" s="16" t="str">
        <f t="shared" si="543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2"/>
        <v>January 21</v>
      </c>
      <c r="H11580" s="27">
        <f t="shared" si="544"/>
        <v>11579</v>
      </c>
      <c r="I11580" s="30" t="str">
        <f>IF(G11580='Check Register'!$E$1,H11580,"")</f>
        <v/>
      </c>
      <c r="J11580" s="16" t="str">
        <f t="shared" si="543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2"/>
        <v>January 21</v>
      </c>
      <c r="H11581" s="27">
        <f t="shared" si="544"/>
        <v>11580</v>
      </c>
      <c r="I11581" s="30" t="str">
        <f>IF(G11581='Check Register'!$E$1,H11581,"")</f>
        <v/>
      </c>
      <c r="J11581" s="16" t="str">
        <f t="shared" si="543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2"/>
        <v>January 21</v>
      </c>
      <c r="H11582" s="27">
        <f t="shared" si="544"/>
        <v>11581</v>
      </c>
      <c r="I11582" s="30" t="str">
        <f>IF(G11582='Check Register'!$E$1,H11582,"")</f>
        <v/>
      </c>
      <c r="J11582" s="16" t="str">
        <f t="shared" si="543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2"/>
        <v>January 21</v>
      </c>
      <c r="H11583" s="27">
        <f t="shared" si="544"/>
        <v>11582</v>
      </c>
      <c r="I11583" s="30" t="str">
        <f>IF(G11583='Check Register'!$E$1,H11583,"")</f>
        <v/>
      </c>
      <c r="J11583" s="16" t="str">
        <f t="shared" si="543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2"/>
        <v>January 21</v>
      </c>
      <c r="H11584" s="27">
        <f t="shared" si="544"/>
        <v>11583</v>
      </c>
      <c r="I11584" s="30" t="str">
        <f>IF(G11584='Check Register'!$E$1,H11584,"")</f>
        <v/>
      </c>
      <c r="J11584" s="16" t="str">
        <f t="shared" si="543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2"/>
        <v>January 21</v>
      </c>
      <c r="H11585" s="27">
        <f t="shared" si="544"/>
        <v>11584</v>
      </c>
      <c r="I11585" s="30" t="str">
        <f>IF(G11585='Check Register'!$E$1,H11585,"")</f>
        <v/>
      </c>
      <c r="J11585" s="16" t="str">
        <f t="shared" si="543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5">VLOOKUP(C11586,W:Y,3,TRUE)</f>
        <v>January 21</v>
      </c>
      <c r="H11586" s="27">
        <f t="shared" si="544"/>
        <v>11585</v>
      </c>
      <c r="I11586" s="30" t="str">
        <f>IF(G11586='Check Register'!$E$1,H11586,"")</f>
        <v/>
      </c>
      <c r="J11586" s="16" t="str">
        <f t="shared" ref="J11586:J11649" si="546">IFERROR(SMALL($I$2:$I$100000,H11586),"")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5"/>
        <v>January 21</v>
      </c>
      <c r="H11587" s="27">
        <f t="shared" si="544"/>
        <v>11586</v>
      </c>
      <c r="I11587" s="30" t="str">
        <f>IF(G11587='Check Register'!$E$1,H11587,"")</f>
        <v/>
      </c>
      <c r="J11587" s="16" t="str">
        <f t="shared" si="546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5"/>
        <v>January 21</v>
      </c>
      <c r="H11588" s="27">
        <f t="shared" si="544"/>
        <v>11587</v>
      </c>
      <c r="I11588" s="30" t="str">
        <f>IF(G11588='Check Register'!$E$1,H11588,"")</f>
        <v/>
      </c>
      <c r="J11588" s="16" t="str">
        <f t="shared" si="546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5"/>
        <v>January 21</v>
      </c>
      <c r="H11589" s="27">
        <f t="shared" si="544"/>
        <v>11588</v>
      </c>
      <c r="I11589" s="30" t="str">
        <f>IF(G11589='Check Register'!$E$1,H11589,"")</f>
        <v/>
      </c>
      <c r="J11589" s="16" t="str">
        <f t="shared" si="546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5"/>
        <v>January 21</v>
      </c>
      <c r="H11590" s="27">
        <f t="shared" si="544"/>
        <v>11589</v>
      </c>
      <c r="I11590" s="30" t="str">
        <f>IF(G11590='Check Register'!$E$1,H11590,"")</f>
        <v/>
      </c>
      <c r="J11590" s="16" t="str">
        <f t="shared" si="546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5"/>
        <v>January 21</v>
      </c>
      <c r="H11591" s="27">
        <f t="shared" si="544"/>
        <v>11590</v>
      </c>
      <c r="I11591" s="30" t="str">
        <f>IF(G11591='Check Register'!$E$1,H11591,"")</f>
        <v/>
      </c>
      <c r="J11591" s="16" t="str">
        <f t="shared" si="546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5"/>
        <v>January 21</v>
      </c>
      <c r="H11592" s="27">
        <f t="shared" ref="H11592:H11655" si="547">1+H11591</f>
        <v>11591</v>
      </c>
      <c r="I11592" s="30" t="str">
        <f>IF(G11592='Check Register'!$E$1,H11592,"")</f>
        <v/>
      </c>
      <c r="J11592" s="16" t="str">
        <f t="shared" si="546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5"/>
        <v>January 21</v>
      </c>
      <c r="H11593" s="27">
        <f t="shared" si="547"/>
        <v>11592</v>
      </c>
      <c r="I11593" s="30" t="str">
        <f>IF(G11593='Check Register'!$E$1,H11593,"")</f>
        <v/>
      </c>
      <c r="J11593" s="16" t="str">
        <f t="shared" si="546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5"/>
        <v>January 21</v>
      </c>
      <c r="H11594" s="27">
        <f t="shared" si="547"/>
        <v>11593</v>
      </c>
      <c r="I11594" s="30" t="str">
        <f>IF(G11594='Check Register'!$E$1,H11594,"")</f>
        <v/>
      </c>
      <c r="J11594" s="16" t="str">
        <f t="shared" si="546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5"/>
        <v>January 21</v>
      </c>
      <c r="H11595" s="27">
        <f t="shared" si="547"/>
        <v>11594</v>
      </c>
      <c r="I11595" s="30" t="str">
        <f>IF(G11595='Check Register'!$E$1,H11595,"")</f>
        <v/>
      </c>
      <c r="J11595" s="16" t="str">
        <f t="shared" si="546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5"/>
        <v>January 21</v>
      </c>
      <c r="H11596" s="27">
        <f t="shared" si="547"/>
        <v>11595</v>
      </c>
      <c r="I11596" s="30" t="str">
        <f>IF(G11596='Check Register'!$E$1,H11596,"")</f>
        <v/>
      </c>
      <c r="J11596" s="16" t="str">
        <f t="shared" si="546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5"/>
        <v>January 21</v>
      </c>
      <c r="H11597" s="27">
        <f t="shared" si="547"/>
        <v>11596</v>
      </c>
      <c r="I11597" s="30" t="str">
        <f>IF(G11597='Check Register'!$E$1,H11597,"")</f>
        <v/>
      </c>
      <c r="J11597" s="16" t="str">
        <f t="shared" si="546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5"/>
        <v>January 21</v>
      </c>
      <c r="H11598" s="27">
        <f t="shared" si="547"/>
        <v>11597</v>
      </c>
      <c r="I11598" s="30" t="str">
        <f>IF(G11598='Check Register'!$E$1,H11598,"")</f>
        <v/>
      </c>
      <c r="J11598" s="16" t="str">
        <f t="shared" si="546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5"/>
        <v>January 21</v>
      </c>
      <c r="H11599" s="27">
        <f t="shared" si="547"/>
        <v>11598</v>
      </c>
      <c r="I11599" s="30" t="str">
        <f>IF(G11599='Check Register'!$E$1,H11599,"")</f>
        <v/>
      </c>
      <c r="J11599" s="16" t="str">
        <f t="shared" si="546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5"/>
        <v>January 21</v>
      </c>
      <c r="H11600" s="27">
        <f t="shared" si="547"/>
        <v>11599</v>
      </c>
      <c r="I11600" s="30" t="str">
        <f>IF(G11600='Check Register'!$E$1,H11600,"")</f>
        <v/>
      </c>
      <c r="J11600" s="16" t="str">
        <f t="shared" si="546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5"/>
        <v>January 21</v>
      </c>
      <c r="H11601" s="27">
        <f t="shared" si="547"/>
        <v>11600</v>
      </c>
      <c r="I11601" s="30" t="str">
        <f>IF(G11601='Check Register'!$E$1,H11601,"")</f>
        <v/>
      </c>
      <c r="J11601" s="16" t="str">
        <f t="shared" si="546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5"/>
        <v>January 21</v>
      </c>
      <c r="H11602" s="27">
        <f t="shared" si="547"/>
        <v>11601</v>
      </c>
      <c r="I11602" s="30" t="str">
        <f>IF(G11602='Check Register'!$E$1,H11602,"")</f>
        <v/>
      </c>
      <c r="J11602" s="16" t="str">
        <f t="shared" si="546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5"/>
        <v>January 21</v>
      </c>
      <c r="H11603" s="27">
        <f t="shared" si="547"/>
        <v>11602</v>
      </c>
      <c r="I11603" s="30" t="str">
        <f>IF(G11603='Check Register'!$E$1,H11603,"")</f>
        <v/>
      </c>
      <c r="J11603" s="16" t="str">
        <f t="shared" si="546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5"/>
        <v>January 21</v>
      </c>
      <c r="H11604" s="27">
        <f t="shared" si="547"/>
        <v>11603</v>
      </c>
      <c r="I11604" s="30" t="str">
        <f>IF(G11604='Check Register'!$E$1,H11604,"")</f>
        <v/>
      </c>
      <c r="J11604" s="16" t="str">
        <f t="shared" si="546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5"/>
        <v>January 21</v>
      </c>
      <c r="H11605" s="27">
        <f t="shared" si="547"/>
        <v>11604</v>
      </c>
      <c r="I11605" s="30" t="str">
        <f>IF(G11605='Check Register'!$E$1,H11605,"")</f>
        <v/>
      </c>
      <c r="J11605" s="16" t="str">
        <f t="shared" si="546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5"/>
        <v>January 21</v>
      </c>
      <c r="H11606" s="27">
        <f t="shared" si="547"/>
        <v>11605</v>
      </c>
      <c r="I11606" s="30" t="str">
        <f>IF(G11606='Check Register'!$E$1,H11606,"")</f>
        <v/>
      </c>
      <c r="J11606" s="16" t="str">
        <f t="shared" si="546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5"/>
        <v>January 21</v>
      </c>
      <c r="H11607" s="27">
        <f t="shared" si="547"/>
        <v>11606</v>
      </c>
      <c r="I11607" s="30" t="str">
        <f>IF(G11607='Check Register'!$E$1,H11607,"")</f>
        <v/>
      </c>
      <c r="J11607" s="16" t="str">
        <f t="shared" si="546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5"/>
        <v>January 21</v>
      </c>
      <c r="H11608" s="27">
        <f t="shared" si="547"/>
        <v>11607</v>
      </c>
      <c r="I11608" s="30" t="str">
        <f>IF(G11608='Check Register'!$E$1,H11608,"")</f>
        <v/>
      </c>
      <c r="J11608" s="16" t="str">
        <f t="shared" si="546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5"/>
        <v>January 21</v>
      </c>
      <c r="H11609" s="27">
        <f t="shared" si="547"/>
        <v>11608</v>
      </c>
      <c r="I11609" s="30" t="str">
        <f>IF(G11609='Check Register'!$E$1,H11609,"")</f>
        <v/>
      </c>
      <c r="J11609" s="16" t="str">
        <f t="shared" si="546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5"/>
        <v>January 21</v>
      </c>
      <c r="H11610" s="27">
        <f t="shared" si="547"/>
        <v>11609</v>
      </c>
      <c r="I11610" s="30" t="str">
        <f>IF(G11610='Check Register'!$E$1,H11610,"")</f>
        <v/>
      </c>
      <c r="J11610" s="16" t="str">
        <f t="shared" si="546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5"/>
        <v>January 21</v>
      </c>
      <c r="H11611" s="27">
        <f t="shared" si="547"/>
        <v>11610</v>
      </c>
      <c r="I11611" s="30" t="str">
        <f>IF(G11611='Check Register'!$E$1,H11611,"")</f>
        <v/>
      </c>
      <c r="J11611" s="16" t="str">
        <f t="shared" si="546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5"/>
        <v>January 21</v>
      </c>
      <c r="H11612" s="27">
        <f t="shared" si="547"/>
        <v>11611</v>
      </c>
      <c r="I11612" s="30" t="str">
        <f>IF(G11612='Check Register'!$E$1,H11612,"")</f>
        <v/>
      </c>
      <c r="J11612" s="16" t="str">
        <f t="shared" si="546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5"/>
        <v>January 21</v>
      </c>
      <c r="H11613" s="27">
        <f t="shared" si="547"/>
        <v>11612</v>
      </c>
      <c r="I11613" s="30" t="str">
        <f>IF(G11613='Check Register'!$E$1,H11613,"")</f>
        <v/>
      </c>
      <c r="J11613" s="16" t="str">
        <f t="shared" si="546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5"/>
        <v>January 21</v>
      </c>
      <c r="H11614" s="27">
        <f t="shared" si="547"/>
        <v>11613</v>
      </c>
      <c r="I11614" s="30" t="str">
        <f>IF(G11614='Check Register'!$E$1,H11614,"")</f>
        <v/>
      </c>
      <c r="J11614" s="16" t="str">
        <f t="shared" si="546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5"/>
        <v>January 21</v>
      </c>
      <c r="H11615" s="27">
        <f t="shared" si="547"/>
        <v>11614</v>
      </c>
      <c r="I11615" s="30" t="str">
        <f>IF(G11615='Check Register'!$E$1,H11615,"")</f>
        <v/>
      </c>
      <c r="J11615" s="16" t="str">
        <f t="shared" si="546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5"/>
        <v>January 21</v>
      </c>
      <c r="H11616" s="27">
        <f t="shared" si="547"/>
        <v>11615</v>
      </c>
      <c r="I11616" s="30" t="str">
        <f>IF(G11616='Check Register'!$E$1,H11616,"")</f>
        <v/>
      </c>
      <c r="J11616" s="16" t="str">
        <f t="shared" si="546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5"/>
        <v>January 21</v>
      </c>
      <c r="H11617" s="27">
        <f t="shared" si="547"/>
        <v>11616</v>
      </c>
      <c r="I11617" s="30" t="str">
        <f>IF(G11617='Check Register'!$E$1,H11617,"")</f>
        <v/>
      </c>
      <c r="J11617" s="16" t="str">
        <f t="shared" si="546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5"/>
        <v>January 21</v>
      </c>
      <c r="H11618" s="27">
        <f t="shared" si="547"/>
        <v>11617</v>
      </c>
      <c r="I11618" s="30" t="str">
        <f>IF(G11618='Check Register'!$E$1,H11618,"")</f>
        <v/>
      </c>
      <c r="J11618" s="16" t="str">
        <f t="shared" si="546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5"/>
        <v>January 21</v>
      </c>
      <c r="H11619" s="27">
        <f t="shared" si="547"/>
        <v>11618</v>
      </c>
      <c r="I11619" s="30" t="str">
        <f>IF(G11619='Check Register'!$E$1,H11619,"")</f>
        <v/>
      </c>
      <c r="J11619" s="16" t="str">
        <f t="shared" si="546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5"/>
        <v>January 21</v>
      </c>
      <c r="H11620" s="27">
        <f t="shared" si="547"/>
        <v>11619</v>
      </c>
      <c r="I11620" s="30" t="str">
        <f>IF(G11620='Check Register'!$E$1,H11620,"")</f>
        <v/>
      </c>
      <c r="J11620" s="16" t="str">
        <f t="shared" si="546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5"/>
        <v>January 21</v>
      </c>
      <c r="H11621" s="27">
        <f t="shared" si="547"/>
        <v>11620</v>
      </c>
      <c r="I11621" s="30" t="str">
        <f>IF(G11621='Check Register'!$E$1,H11621,"")</f>
        <v/>
      </c>
      <c r="J11621" s="16" t="str">
        <f t="shared" si="546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5"/>
        <v>January 21</v>
      </c>
      <c r="H11622" s="27">
        <f t="shared" si="547"/>
        <v>11621</v>
      </c>
      <c r="I11622" s="30" t="str">
        <f>IF(G11622='Check Register'!$E$1,H11622,"")</f>
        <v/>
      </c>
      <c r="J11622" s="16" t="str">
        <f t="shared" si="546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5"/>
        <v>January 21</v>
      </c>
      <c r="H11623" s="27">
        <f t="shared" si="547"/>
        <v>11622</v>
      </c>
      <c r="I11623" s="30" t="str">
        <f>IF(G11623='Check Register'!$E$1,H11623,"")</f>
        <v/>
      </c>
      <c r="J11623" s="16" t="str">
        <f t="shared" si="546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5"/>
        <v>January 21</v>
      </c>
      <c r="H11624" s="27">
        <f t="shared" si="547"/>
        <v>11623</v>
      </c>
      <c r="I11624" s="30" t="str">
        <f>IF(G11624='Check Register'!$E$1,H11624,"")</f>
        <v/>
      </c>
      <c r="J11624" s="16" t="str">
        <f t="shared" si="546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5"/>
        <v>January 21</v>
      </c>
      <c r="H11625" s="27">
        <f t="shared" si="547"/>
        <v>11624</v>
      </c>
      <c r="I11625" s="30" t="str">
        <f>IF(G11625='Check Register'!$E$1,H11625,"")</f>
        <v/>
      </c>
      <c r="J11625" s="16" t="str">
        <f t="shared" si="546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5"/>
        <v>February 21</v>
      </c>
      <c r="H11626" s="27">
        <f t="shared" si="547"/>
        <v>11625</v>
      </c>
      <c r="I11626" s="30" t="str">
        <f>IF(G11626='Check Register'!$E$1,H11626,"")</f>
        <v/>
      </c>
      <c r="J11626" s="16" t="str">
        <f t="shared" si="546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5"/>
        <v>February 21</v>
      </c>
      <c r="H11627" s="27">
        <f t="shared" si="547"/>
        <v>11626</v>
      </c>
      <c r="I11627" s="30" t="str">
        <f>IF(G11627='Check Register'!$E$1,H11627,"")</f>
        <v/>
      </c>
      <c r="J11627" s="16" t="str">
        <f t="shared" si="546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5"/>
        <v>February 21</v>
      </c>
      <c r="H11628" s="27">
        <f t="shared" si="547"/>
        <v>11627</v>
      </c>
      <c r="I11628" s="30" t="str">
        <f>IF(G11628='Check Register'!$E$1,H11628,"")</f>
        <v/>
      </c>
      <c r="J11628" s="16" t="str">
        <f t="shared" si="546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5"/>
        <v>February 21</v>
      </c>
      <c r="H11629" s="27">
        <f t="shared" si="547"/>
        <v>11628</v>
      </c>
      <c r="I11629" s="30" t="str">
        <f>IF(G11629='Check Register'!$E$1,H11629,"")</f>
        <v/>
      </c>
      <c r="J11629" s="16" t="str">
        <f t="shared" si="546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5"/>
        <v>February 21</v>
      </c>
      <c r="H11630" s="27">
        <f t="shared" si="547"/>
        <v>11629</v>
      </c>
      <c r="I11630" s="30" t="str">
        <f>IF(G11630='Check Register'!$E$1,H11630,"")</f>
        <v/>
      </c>
      <c r="J11630" s="16" t="str">
        <f t="shared" si="546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5"/>
        <v>February 21</v>
      </c>
      <c r="H11631" s="27">
        <f t="shared" si="547"/>
        <v>11630</v>
      </c>
      <c r="I11631" s="30" t="str">
        <f>IF(G11631='Check Register'!$E$1,H11631,"")</f>
        <v/>
      </c>
      <c r="J11631" s="16" t="str">
        <f t="shared" si="546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5"/>
        <v>February 21</v>
      </c>
      <c r="H11632" s="27">
        <f t="shared" si="547"/>
        <v>11631</v>
      </c>
      <c r="I11632" s="30" t="str">
        <f>IF(G11632='Check Register'!$E$1,H11632,"")</f>
        <v/>
      </c>
      <c r="J11632" s="16" t="str">
        <f t="shared" si="546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5"/>
        <v>February 21</v>
      </c>
      <c r="H11633" s="27">
        <f t="shared" si="547"/>
        <v>11632</v>
      </c>
      <c r="I11633" s="30" t="str">
        <f>IF(G11633='Check Register'!$E$1,H11633,"")</f>
        <v/>
      </c>
      <c r="J11633" s="16" t="str">
        <f t="shared" si="546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5"/>
        <v>February 21</v>
      </c>
      <c r="H11634" s="27">
        <f t="shared" si="547"/>
        <v>11633</v>
      </c>
      <c r="I11634" s="30" t="str">
        <f>IF(G11634='Check Register'!$E$1,H11634,"")</f>
        <v/>
      </c>
      <c r="J11634" s="16" t="str">
        <f t="shared" si="546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5"/>
        <v>February 21</v>
      </c>
      <c r="H11635" s="27">
        <f t="shared" si="547"/>
        <v>11634</v>
      </c>
      <c r="I11635" s="30" t="str">
        <f>IF(G11635='Check Register'!$E$1,H11635,"")</f>
        <v/>
      </c>
      <c r="J11635" s="16" t="str">
        <f t="shared" si="546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5"/>
        <v>February 21</v>
      </c>
      <c r="H11636" s="27">
        <f t="shared" si="547"/>
        <v>11635</v>
      </c>
      <c r="I11636" s="30" t="str">
        <f>IF(G11636='Check Register'!$E$1,H11636,"")</f>
        <v/>
      </c>
      <c r="J11636" s="16" t="str">
        <f t="shared" si="546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5"/>
        <v>February 21</v>
      </c>
      <c r="H11637" s="27">
        <f t="shared" si="547"/>
        <v>11636</v>
      </c>
      <c r="I11637" s="30" t="str">
        <f>IF(G11637='Check Register'!$E$1,H11637,"")</f>
        <v/>
      </c>
      <c r="J11637" s="16" t="str">
        <f t="shared" si="546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5"/>
        <v>February 21</v>
      </c>
      <c r="H11638" s="27">
        <f t="shared" si="547"/>
        <v>11637</v>
      </c>
      <c r="I11638" s="30" t="str">
        <f>IF(G11638='Check Register'!$E$1,H11638,"")</f>
        <v/>
      </c>
      <c r="J11638" s="16" t="str">
        <f t="shared" si="546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5"/>
        <v>February 21</v>
      </c>
      <c r="H11639" s="27">
        <f t="shared" si="547"/>
        <v>11638</v>
      </c>
      <c r="I11639" s="30" t="str">
        <f>IF(G11639='Check Register'!$E$1,H11639,"")</f>
        <v/>
      </c>
      <c r="J11639" s="16" t="str">
        <f t="shared" si="546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5"/>
        <v>February 21</v>
      </c>
      <c r="H11640" s="27">
        <f t="shared" si="547"/>
        <v>11639</v>
      </c>
      <c r="I11640" s="30" t="str">
        <f>IF(G11640='Check Register'!$E$1,H11640,"")</f>
        <v/>
      </c>
      <c r="J11640" s="16" t="str">
        <f t="shared" si="546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5"/>
        <v>February 21</v>
      </c>
      <c r="H11641" s="27">
        <f t="shared" si="547"/>
        <v>11640</v>
      </c>
      <c r="I11641" s="30" t="str">
        <f>IF(G11641='Check Register'!$E$1,H11641,"")</f>
        <v/>
      </c>
      <c r="J11641" s="16" t="str">
        <f t="shared" si="546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5"/>
        <v>February 21</v>
      </c>
      <c r="H11642" s="27">
        <f t="shared" si="547"/>
        <v>11641</v>
      </c>
      <c r="I11642" s="30" t="str">
        <f>IF(G11642='Check Register'!$E$1,H11642,"")</f>
        <v/>
      </c>
      <c r="J11642" s="16" t="str">
        <f t="shared" si="546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5"/>
        <v>February 21</v>
      </c>
      <c r="H11643" s="27">
        <f t="shared" si="547"/>
        <v>11642</v>
      </c>
      <c r="I11643" s="30" t="str">
        <f>IF(G11643='Check Register'!$E$1,H11643,"")</f>
        <v/>
      </c>
      <c r="J11643" s="16" t="str">
        <f t="shared" si="546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5"/>
        <v>February 21</v>
      </c>
      <c r="H11644" s="27">
        <f t="shared" si="547"/>
        <v>11643</v>
      </c>
      <c r="I11644" s="30" t="str">
        <f>IF(G11644='Check Register'!$E$1,H11644,"")</f>
        <v/>
      </c>
      <c r="J11644" s="16" t="str">
        <f t="shared" si="546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5"/>
        <v>February 21</v>
      </c>
      <c r="H11645" s="27">
        <f t="shared" si="547"/>
        <v>11644</v>
      </c>
      <c r="I11645" s="30" t="str">
        <f>IF(G11645='Check Register'!$E$1,H11645,"")</f>
        <v/>
      </c>
      <c r="J11645" s="16" t="str">
        <f t="shared" si="546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5"/>
        <v>February 21</v>
      </c>
      <c r="H11646" s="27">
        <f t="shared" si="547"/>
        <v>11645</v>
      </c>
      <c r="I11646" s="30" t="str">
        <f>IF(G11646='Check Register'!$E$1,H11646,"")</f>
        <v/>
      </c>
      <c r="J11646" s="16" t="str">
        <f t="shared" si="546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5"/>
        <v>February 21</v>
      </c>
      <c r="H11647" s="27">
        <f t="shared" si="547"/>
        <v>11646</v>
      </c>
      <c r="I11647" s="30" t="str">
        <f>IF(G11647='Check Register'!$E$1,H11647,"")</f>
        <v/>
      </c>
      <c r="J11647" s="16" t="str">
        <f t="shared" si="546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5"/>
        <v>February 21</v>
      </c>
      <c r="H11648" s="27">
        <f t="shared" si="547"/>
        <v>11647</v>
      </c>
      <c r="I11648" s="30" t="str">
        <f>IF(G11648='Check Register'!$E$1,H11648,"")</f>
        <v/>
      </c>
      <c r="J11648" s="16" t="str">
        <f t="shared" si="546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5"/>
        <v>February 21</v>
      </c>
      <c r="H11649" s="27">
        <f t="shared" si="547"/>
        <v>11648</v>
      </c>
      <c r="I11649" s="30" t="str">
        <f>IF(G11649='Check Register'!$E$1,H11649,"")</f>
        <v/>
      </c>
      <c r="J11649" s="16" t="str">
        <f t="shared" si="546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8">VLOOKUP(C11650,W:Y,3,TRUE)</f>
        <v>February 21</v>
      </c>
      <c r="H11650" s="27">
        <f t="shared" si="547"/>
        <v>11649</v>
      </c>
      <c r="I11650" s="30" t="str">
        <f>IF(G11650='Check Register'!$E$1,H11650,"")</f>
        <v/>
      </c>
      <c r="J11650" s="16" t="str">
        <f t="shared" ref="J11650:J11713" si="549">IFERROR(SMALL($I$2:$I$100000,H11650),"")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8"/>
        <v>February 21</v>
      </c>
      <c r="H11651" s="27">
        <f t="shared" si="547"/>
        <v>11650</v>
      </c>
      <c r="I11651" s="30" t="str">
        <f>IF(G11651='Check Register'!$E$1,H11651,"")</f>
        <v/>
      </c>
      <c r="J11651" s="16" t="str">
        <f t="shared" si="549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8"/>
        <v>February 21</v>
      </c>
      <c r="H11652" s="27">
        <f t="shared" si="547"/>
        <v>11651</v>
      </c>
      <c r="I11652" s="30" t="str">
        <f>IF(G11652='Check Register'!$E$1,H11652,"")</f>
        <v/>
      </c>
      <c r="J11652" s="16" t="str">
        <f t="shared" si="549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8"/>
        <v>February 21</v>
      </c>
      <c r="H11653" s="27">
        <f t="shared" si="547"/>
        <v>11652</v>
      </c>
      <c r="I11653" s="30" t="str">
        <f>IF(G11653='Check Register'!$E$1,H11653,"")</f>
        <v/>
      </c>
      <c r="J11653" s="16" t="str">
        <f t="shared" si="549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8"/>
        <v>February 21</v>
      </c>
      <c r="H11654" s="27">
        <f t="shared" si="547"/>
        <v>11653</v>
      </c>
      <c r="I11654" s="30" t="str">
        <f>IF(G11654='Check Register'!$E$1,H11654,"")</f>
        <v/>
      </c>
      <c r="J11654" s="16" t="str">
        <f t="shared" si="549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8"/>
        <v>February 21</v>
      </c>
      <c r="H11655" s="27">
        <f t="shared" si="547"/>
        <v>11654</v>
      </c>
      <c r="I11655" s="30" t="str">
        <f>IF(G11655='Check Register'!$E$1,H11655,"")</f>
        <v/>
      </c>
      <c r="J11655" s="16" t="str">
        <f t="shared" si="549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8"/>
        <v>February 21</v>
      </c>
      <c r="H11656" s="27">
        <f t="shared" ref="H11656:H11719" si="550">1+H11655</f>
        <v>11655</v>
      </c>
      <c r="I11656" s="30" t="str">
        <f>IF(G11656='Check Register'!$E$1,H11656,"")</f>
        <v/>
      </c>
      <c r="J11656" s="16" t="str">
        <f t="shared" si="549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8"/>
        <v>February 21</v>
      </c>
      <c r="H11657" s="27">
        <f t="shared" si="550"/>
        <v>11656</v>
      </c>
      <c r="I11657" s="30" t="str">
        <f>IF(G11657='Check Register'!$E$1,H11657,"")</f>
        <v/>
      </c>
      <c r="J11657" s="16" t="str">
        <f t="shared" si="549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8"/>
        <v>February 21</v>
      </c>
      <c r="H11658" s="27">
        <f t="shared" si="550"/>
        <v>11657</v>
      </c>
      <c r="I11658" s="30" t="str">
        <f>IF(G11658='Check Register'!$E$1,H11658,"")</f>
        <v/>
      </c>
      <c r="J11658" s="16" t="str">
        <f t="shared" si="549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8"/>
        <v>February 21</v>
      </c>
      <c r="H11659" s="27">
        <f t="shared" si="550"/>
        <v>11658</v>
      </c>
      <c r="I11659" s="30" t="str">
        <f>IF(G11659='Check Register'!$E$1,H11659,"")</f>
        <v/>
      </c>
      <c r="J11659" s="16" t="str">
        <f t="shared" si="549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8"/>
        <v>February 21</v>
      </c>
      <c r="H11660" s="27">
        <f t="shared" si="550"/>
        <v>11659</v>
      </c>
      <c r="I11660" s="30" t="str">
        <f>IF(G11660='Check Register'!$E$1,H11660,"")</f>
        <v/>
      </c>
      <c r="J11660" s="16" t="str">
        <f t="shared" si="549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8"/>
        <v>February 21</v>
      </c>
      <c r="H11661" s="27">
        <f t="shared" si="550"/>
        <v>11660</v>
      </c>
      <c r="I11661" s="30" t="str">
        <f>IF(G11661='Check Register'!$E$1,H11661,"")</f>
        <v/>
      </c>
      <c r="J11661" s="16" t="str">
        <f t="shared" si="549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8"/>
        <v>February 21</v>
      </c>
      <c r="H11662" s="27">
        <f t="shared" si="550"/>
        <v>11661</v>
      </c>
      <c r="I11662" s="30" t="str">
        <f>IF(G11662='Check Register'!$E$1,H11662,"")</f>
        <v/>
      </c>
      <c r="J11662" s="16" t="str">
        <f t="shared" si="549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8"/>
        <v>February 21</v>
      </c>
      <c r="H11663" s="27">
        <f t="shared" si="550"/>
        <v>11662</v>
      </c>
      <c r="I11663" s="30" t="str">
        <f>IF(G11663='Check Register'!$E$1,H11663,"")</f>
        <v/>
      </c>
      <c r="J11663" s="16" t="str">
        <f t="shared" si="549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8"/>
        <v>February 21</v>
      </c>
      <c r="H11664" s="27">
        <f t="shared" si="550"/>
        <v>11663</v>
      </c>
      <c r="I11664" s="30" t="str">
        <f>IF(G11664='Check Register'!$E$1,H11664,"")</f>
        <v/>
      </c>
      <c r="J11664" s="16" t="str">
        <f t="shared" si="549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8"/>
        <v>February 21</v>
      </c>
      <c r="H11665" s="27">
        <f t="shared" si="550"/>
        <v>11664</v>
      </c>
      <c r="I11665" s="30" t="str">
        <f>IF(G11665='Check Register'!$E$1,H11665,"")</f>
        <v/>
      </c>
      <c r="J11665" s="16" t="str">
        <f t="shared" si="549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8"/>
        <v>February 21</v>
      </c>
      <c r="H11666" s="27">
        <f t="shared" si="550"/>
        <v>11665</v>
      </c>
      <c r="I11666" s="30" t="str">
        <f>IF(G11666='Check Register'!$E$1,H11666,"")</f>
        <v/>
      </c>
      <c r="J11666" s="16" t="str">
        <f t="shared" si="549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8"/>
        <v>February 21</v>
      </c>
      <c r="H11667" s="27">
        <f t="shared" si="550"/>
        <v>11666</v>
      </c>
      <c r="I11667" s="30" t="str">
        <f>IF(G11667='Check Register'!$E$1,H11667,"")</f>
        <v/>
      </c>
      <c r="J11667" s="16" t="str">
        <f t="shared" si="549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8"/>
        <v>February 21</v>
      </c>
      <c r="H11668" s="27">
        <f t="shared" si="550"/>
        <v>11667</v>
      </c>
      <c r="I11668" s="30" t="str">
        <f>IF(G11668='Check Register'!$E$1,H11668,"")</f>
        <v/>
      </c>
      <c r="J11668" s="16" t="str">
        <f t="shared" si="549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8"/>
        <v>February 21</v>
      </c>
      <c r="H11669" s="27">
        <f t="shared" si="550"/>
        <v>11668</v>
      </c>
      <c r="I11669" s="30" t="str">
        <f>IF(G11669='Check Register'!$E$1,H11669,"")</f>
        <v/>
      </c>
      <c r="J11669" s="16" t="str">
        <f t="shared" si="549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8"/>
        <v>February 21</v>
      </c>
      <c r="H11670" s="27">
        <f t="shared" si="550"/>
        <v>11669</v>
      </c>
      <c r="I11670" s="30" t="str">
        <f>IF(G11670='Check Register'!$E$1,H11670,"")</f>
        <v/>
      </c>
      <c r="J11670" s="16" t="str">
        <f t="shared" si="549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8"/>
        <v>February 21</v>
      </c>
      <c r="H11671" s="27">
        <f t="shared" si="550"/>
        <v>11670</v>
      </c>
      <c r="I11671" s="30" t="str">
        <f>IF(G11671='Check Register'!$E$1,H11671,"")</f>
        <v/>
      </c>
      <c r="J11671" s="16" t="str">
        <f t="shared" si="549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8"/>
        <v>February 21</v>
      </c>
      <c r="H11672" s="27">
        <f t="shared" si="550"/>
        <v>11671</v>
      </c>
      <c r="I11672" s="30" t="str">
        <f>IF(G11672='Check Register'!$E$1,H11672,"")</f>
        <v/>
      </c>
      <c r="J11672" s="16" t="str">
        <f t="shared" si="549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8"/>
        <v>February 21</v>
      </c>
      <c r="H11673" s="27">
        <f t="shared" si="550"/>
        <v>11672</v>
      </c>
      <c r="I11673" s="30" t="str">
        <f>IF(G11673='Check Register'!$E$1,H11673,"")</f>
        <v/>
      </c>
      <c r="J11673" s="16" t="str">
        <f t="shared" si="549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8"/>
        <v>February 21</v>
      </c>
      <c r="H11674" s="27">
        <f t="shared" si="550"/>
        <v>11673</v>
      </c>
      <c r="I11674" s="30" t="str">
        <f>IF(G11674='Check Register'!$E$1,H11674,"")</f>
        <v/>
      </c>
      <c r="J11674" s="16" t="str">
        <f t="shared" si="549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8"/>
        <v>February 21</v>
      </c>
      <c r="H11675" s="27">
        <f t="shared" si="550"/>
        <v>11674</v>
      </c>
      <c r="I11675" s="30" t="str">
        <f>IF(G11675='Check Register'!$E$1,H11675,"")</f>
        <v/>
      </c>
      <c r="J11675" s="16" t="str">
        <f t="shared" si="549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8"/>
        <v>February 21</v>
      </c>
      <c r="H11676" s="27">
        <f t="shared" si="550"/>
        <v>11675</v>
      </c>
      <c r="I11676" s="30" t="str">
        <f>IF(G11676='Check Register'!$E$1,H11676,"")</f>
        <v/>
      </c>
      <c r="J11676" s="16" t="str">
        <f t="shared" si="549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8"/>
        <v>February 21</v>
      </c>
      <c r="H11677" s="27">
        <f t="shared" si="550"/>
        <v>11676</v>
      </c>
      <c r="I11677" s="30" t="str">
        <f>IF(G11677='Check Register'!$E$1,H11677,"")</f>
        <v/>
      </c>
      <c r="J11677" s="16" t="str">
        <f t="shared" si="549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8"/>
        <v>February 21</v>
      </c>
      <c r="H11678" s="27">
        <f t="shared" si="550"/>
        <v>11677</v>
      </c>
      <c r="I11678" s="30" t="str">
        <f>IF(G11678='Check Register'!$E$1,H11678,"")</f>
        <v/>
      </c>
      <c r="J11678" s="16" t="str">
        <f t="shared" si="549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8"/>
        <v>February 21</v>
      </c>
      <c r="H11679" s="27">
        <f t="shared" si="550"/>
        <v>11678</v>
      </c>
      <c r="I11679" s="30" t="str">
        <f>IF(G11679='Check Register'!$E$1,H11679,"")</f>
        <v/>
      </c>
      <c r="J11679" s="16" t="str">
        <f t="shared" si="549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8"/>
        <v>February 21</v>
      </c>
      <c r="H11680" s="27">
        <f t="shared" si="550"/>
        <v>11679</v>
      </c>
      <c r="I11680" s="30" t="str">
        <f>IF(G11680='Check Register'!$E$1,H11680,"")</f>
        <v/>
      </c>
      <c r="J11680" s="16" t="str">
        <f t="shared" si="549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8"/>
        <v>February 21</v>
      </c>
      <c r="H11681" s="27">
        <f t="shared" si="550"/>
        <v>11680</v>
      </c>
      <c r="I11681" s="30" t="str">
        <f>IF(G11681='Check Register'!$E$1,H11681,"")</f>
        <v/>
      </c>
      <c r="J11681" s="16" t="str">
        <f t="shared" si="549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8"/>
        <v>February 21</v>
      </c>
      <c r="H11682" s="27">
        <f t="shared" si="550"/>
        <v>11681</v>
      </c>
      <c r="I11682" s="30" t="str">
        <f>IF(G11682='Check Register'!$E$1,H11682,"")</f>
        <v/>
      </c>
      <c r="J11682" s="16" t="str">
        <f t="shared" si="549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8"/>
        <v>February 21</v>
      </c>
      <c r="H11683" s="27">
        <f t="shared" si="550"/>
        <v>11682</v>
      </c>
      <c r="I11683" s="30" t="str">
        <f>IF(G11683='Check Register'!$E$1,H11683,"")</f>
        <v/>
      </c>
      <c r="J11683" s="16" t="str">
        <f t="shared" si="549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8"/>
        <v>February 21</v>
      </c>
      <c r="H11684" s="27">
        <f t="shared" si="550"/>
        <v>11683</v>
      </c>
      <c r="I11684" s="30" t="str">
        <f>IF(G11684='Check Register'!$E$1,H11684,"")</f>
        <v/>
      </c>
      <c r="J11684" s="16" t="str">
        <f t="shared" si="549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8"/>
        <v>February 21</v>
      </c>
      <c r="H11685" s="27">
        <f t="shared" si="550"/>
        <v>11684</v>
      </c>
      <c r="I11685" s="30" t="str">
        <f>IF(G11685='Check Register'!$E$1,H11685,"")</f>
        <v/>
      </c>
      <c r="J11685" s="16" t="str">
        <f t="shared" si="549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8"/>
        <v>February 21</v>
      </c>
      <c r="H11686" s="27">
        <f t="shared" si="550"/>
        <v>11685</v>
      </c>
      <c r="I11686" s="30" t="str">
        <f>IF(G11686='Check Register'!$E$1,H11686,"")</f>
        <v/>
      </c>
      <c r="J11686" s="16" t="str">
        <f t="shared" si="549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8"/>
        <v>February 21</v>
      </c>
      <c r="H11687" s="27">
        <f t="shared" si="550"/>
        <v>11686</v>
      </c>
      <c r="I11687" s="30" t="str">
        <f>IF(G11687='Check Register'!$E$1,H11687,"")</f>
        <v/>
      </c>
      <c r="J11687" s="16" t="str">
        <f t="shared" si="549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8"/>
        <v>February 21</v>
      </c>
      <c r="H11688" s="27">
        <f t="shared" si="550"/>
        <v>11687</v>
      </c>
      <c r="I11688" s="30" t="str">
        <f>IF(G11688='Check Register'!$E$1,H11688,"")</f>
        <v/>
      </c>
      <c r="J11688" s="16" t="str">
        <f t="shared" si="549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8"/>
        <v>February 21</v>
      </c>
      <c r="H11689" s="27">
        <f t="shared" si="550"/>
        <v>11688</v>
      </c>
      <c r="I11689" s="30" t="str">
        <f>IF(G11689='Check Register'!$E$1,H11689,"")</f>
        <v/>
      </c>
      <c r="J11689" s="16" t="str">
        <f t="shared" si="549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8"/>
        <v>February 21</v>
      </c>
      <c r="H11690" s="27">
        <f t="shared" si="550"/>
        <v>11689</v>
      </c>
      <c r="I11690" s="30" t="str">
        <f>IF(G11690='Check Register'!$E$1,H11690,"")</f>
        <v/>
      </c>
      <c r="J11690" s="16" t="str">
        <f t="shared" si="549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8"/>
        <v>February 21</v>
      </c>
      <c r="H11691" s="27">
        <f t="shared" si="550"/>
        <v>11690</v>
      </c>
      <c r="I11691" s="30" t="str">
        <f>IF(G11691='Check Register'!$E$1,H11691,"")</f>
        <v/>
      </c>
      <c r="J11691" s="16" t="str">
        <f t="shared" si="549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8"/>
        <v>February 21</v>
      </c>
      <c r="H11692" s="27">
        <f t="shared" si="550"/>
        <v>11691</v>
      </c>
      <c r="I11692" s="30" t="str">
        <f>IF(G11692='Check Register'!$E$1,H11692,"")</f>
        <v/>
      </c>
      <c r="J11692" s="16" t="str">
        <f t="shared" si="549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8"/>
        <v>February 21</v>
      </c>
      <c r="H11693" s="27">
        <f t="shared" si="550"/>
        <v>11692</v>
      </c>
      <c r="I11693" s="30" t="str">
        <f>IF(G11693='Check Register'!$E$1,H11693,"")</f>
        <v/>
      </c>
      <c r="J11693" s="16" t="str">
        <f t="shared" si="549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8"/>
        <v>February 21</v>
      </c>
      <c r="H11694" s="27">
        <f t="shared" si="550"/>
        <v>11693</v>
      </c>
      <c r="I11694" s="30" t="str">
        <f>IF(G11694='Check Register'!$E$1,H11694,"")</f>
        <v/>
      </c>
      <c r="J11694" s="16" t="str">
        <f t="shared" si="549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8"/>
        <v>February 21</v>
      </c>
      <c r="H11695" s="27">
        <f t="shared" si="550"/>
        <v>11694</v>
      </c>
      <c r="I11695" s="30" t="str">
        <f>IF(G11695='Check Register'!$E$1,H11695,"")</f>
        <v/>
      </c>
      <c r="J11695" s="16" t="str">
        <f t="shared" si="549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8"/>
        <v>February 21</v>
      </c>
      <c r="H11696" s="27">
        <f t="shared" si="550"/>
        <v>11695</v>
      </c>
      <c r="I11696" s="30" t="str">
        <f>IF(G11696='Check Register'!$E$1,H11696,"")</f>
        <v/>
      </c>
      <c r="J11696" s="16" t="str">
        <f t="shared" si="549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8"/>
        <v>February 21</v>
      </c>
      <c r="H11697" s="27">
        <f t="shared" si="550"/>
        <v>11696</v>
      </c>
      <c r="I11697" s="30" t="str">
        <f>IF(G11697='Check Register'!$E$1,H11697,"")</f>
        <v/>
      </c>
      <c r="J11697" s="16" t="str">
        <f t="shared" si="549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8"/>
        <v>February 21</v>
      </c>
      <c r="H11698" s="27">
        <f t="shared" si="550"/>
        <v>11697</v>
      </c>
      <c r="I11698" s="30" t="str">
        <f>IF(G11698='Check Register'!$E$1,H11698,"")</f>
        <v/>
      </c>
      <c r="J11698" s="16" t="str">
        <f t="shared" si="549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8"/>
        <v>February 21</v>
      </c>
      <c r="H11699" s="27">
        <f t="shared" si="550"/>
        <v>11698</v>
      </c>
      <c r="I11699" s="30" t="str">
        <f>IF(G11699='Check Register'!$E$1,H11699,"")</f>
        <v/>
      </c>
      <c r="J11699" s="16" t="str">
        <f t="shared" si="549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8"/>
        <v>February 21</v>
      </c>
      <c r="H11700" s="27">
        <f t="shared" si="550"/>
        <v>11699</v>
      </c>
      <c r="I11700" s="30" t="str">
        <f>IF(G11700='Check Register'!$E$1,H11700,"")</f>
        <v/>
      </c>
      <c r="J11700" s="16" t="str">
        <f t="shared" si="549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8"/>
        <v>February 21</v>
      </c>
      <c r="H11701" s="27">
        <f t="shared" si="550"/>
        <v>11700</v>
      </c>
      <c r="I11701" s="30" t="str">
        <f>IF(G11701='Check Register'!$E$1,H11701,"")</f>
        <v/>
      </c>
      <c r="J11701" s="16" t="str">
        <f t="shared" si="549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8"/>
        <v>February 21</v>
      </c>
      <c r="H11702" s="27">
        <f t="shared" si="550"/>
        <v>11701</v>
      </c>
      <c r="I11702" s="30" t="str">
        <f>IF(G11702='Check Register'!$E$1,H11702,"")</f>
        <v/>
      </c>
      <c r="J11702" s="16" t="str">
        <f t="shared" si="549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8"/>
        <v>February 21</v>
      </c>
      <c r="H11703" s="27">
        <f t="shared" si="550"/>
        <v>11702</v>
      </c>
      <c r="I11703" s="30" t="str">
        <f>IF(G11703='Check Register'!$E$1,H11703,"")</f>
        <v/>
      </c>
      <c r="J11703" s="16" t="str">
        <f t="shared" si="549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8"/>
        <v>February 21</v>
      </c>
      <c r="H11704" s="27">
        <f t="shared" si="550"/>
        <v>11703</v>
      </c>
      <c r="I11704" s="30" t="str">
        <f>IF(G11704='Check Register'!$E$1,H11704,"")</f>
        <v/>
      </c>
      <c r="J11704" s="16" t="str">
        <f t="shared" si="549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8"/>
        <v>February 21</v>
      </c>
      <c r="H11705" s="27">
        <f t="shared" si="550"/>
        <v>11704</v>
      </c>
      <c r="I11705" s="30" t="str">
        <f>IF(G11705='Check Register'!$E$1,H11705,"")</f>
        <v/>
      </c>
      <c r="J11705" s="16" t="str">
        <f t="shared" si="549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8"/>
        <v>February 21</v>
      </c>
      <c r="H11706" s="27">
        <f t="shared" si="550"/>
        <v>11705</v>
      </c>
      <c r="I11706" s="30" t="str">
        <f>IF(G11706='Check Register'!$E$1,H11706,"")</f>
        <v/>
      </c>
      <c r="J11706" s="16" t="str">
        <f t="shared" si="549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8"/>
        <v>February 21</v>
      </c>
      <c r="H11707" s="27">
        <f t="shared" si="550"/>
        <v>11706</v>
      </c>
      <c r="I11707" s="30" t="str">
        <f>IF(G11707='Check Register'!$E$1,H11707,"")</f>
        <v/>
      </c>
      <c r="J11707" s="16" t="str">
        <f t="shared" si="549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8"/>
        <v>February 21</v>
      </c>
      <c r="H11708" s="27">
        <f t="shared" si="550"/>
        <v>11707</v>
      </c>
      <c r="I11708" s="30" t="str">
        <f>IF(G11708='Check Register'!$E$1,H11708,"")</f>
        <v/>
      </c>
      <c r="J11708" s="16" t="str">
        <f t="shared" si="549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8"/>
        <v>February 21</v>
      </c>
      <c r="H11709" s="27">
        <f t="shared" si="550"/>
        <v>11708</v>
      </c>
      <c r="I11709" s="30" t="str">
        <f>IF(G11709='Check Register'!$E$1,H11709,"")</f>
        <v/>
      </c>
      <c r="J11709" s="16" t="str">
        <f t="shared" si="549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8"/>
        <v>February 21</v>
      </c>
      <c r="H11710" s="27">
        <f t="shared" si="550"/>
        <v>11709</v>
      </c>
      <c r="I11710" s="30" t="str">
        <f>IF(G11710='Check Register'!$E$1,H11710,"")</f>
        <v/>
      </c>
      <c r="J11710" s="16" t="str">
        <f t="shared" si="549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8"/>
        <v>February 21</v>
      </c>
      <c r="H11711" s="27">
        <f t="shared" si="550"/>
        <v>11710</v>
      </c>
      <c r="I11711" s="30" t="str">
        <f>IF(G11711='Check Register'!$E$1,H11711,"")</f>
        <v/>
      </c>
      <c r="J11711" s="16" t="str">
        <f t="shared" si="549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8"/>
        <v>February 21</v>
      </c>
      <c r="H11712" s="27">
        <f t="shared" si="550"/>
        <v>11711</v>
      </c>
      <c r="I11712" s="30" t="str">
        <f>IF(G11712='Check Register'!$E$1,H11712,"")</f>
        <v/>
      </c>
      <c r="J11712" s="16" t="str">
        <f t="shared" si="549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8"/>
        <v>February 21</v>
      </c>
      <c r="H11713" s="27">
        <f t="shared" si="550"/>
        <v>11712</v>
      </c>
      <c r="I11713" s="30" t="str">
        <f>IF(G11713='Check Register'!$E$1,H11713,"")</f>
        <v/>
      </c>
      <c r="J11713" s="16" t="str">
        <f t="shared" si="549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51">VLOOKUP(C11714,W:Y,3,TRUE)</f>
        <v>February 21</v>
      </c>
      <c r="H11714" s="27">
        <f t="shared" si="550"/>
        <v>11713</v>
      </c>
      <c r="I11714" s="30" t="str">
        <f>IF(G11714='Check Register'!$E$1,H11714,"")</f>
        <v/>
      </c>
      <c r="J11714" s="16" t="str">
        <f t="shared" ref="J11714:J11777" si="552">IFERROR(SMALL($I$2:$I$100000,H11714),"")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51"/>
        <v>February 21</v>
      </c>
      <c r="H11715" s="27">
        <f t="shared" si="550"/>
        <v>11714</v>
      </c>
      <c r="I11715" s="30" t="str">
        <f>IF(G11715='Check Register'!$E$1,H11715,"")</f>
        <v/>
      </c>
      <c r="J11715" s="16" t="str">
        <f t="shared" si="552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51"/>
        <v>February 21</v>
      </c>
      <c r="H11716" s="27">
        <f t="shared" si="550"/>
        <v>11715</v>
      </c>
      <c r="I11716" s="30" t="str">
        <f>IF(G11716='Check Register'!$E$1,H11716,"")</f>
        <v/>
      </c>
      <c r="J11716" s="16" t="str">
        <f t="shared" si="552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51"/>
        <v>February 21</v>
      </c>
      <c r="H11717" s="27">
        <f t="shared" si="550"/>
        <v>11716</v>
      </c>
      <c r="I11717" s="30" t="str">
        <f>IF(G11717='Check Register'!$E$1,H11717,"")</f>
        <v/>
      </c>
      <c r="J11717" s="16" t="str">
        <f t="shared" si="552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51"/>
        <v>February 21</v>
      </c>
      <c r="H11718" s="27">
        <f t="shared" si="550"/>
        <v>11717</v>
      </c>
      <c r="I11718" s="30" t="str">
        <f>IF(G11718='Check Register'!$E$1,H11718,"")</f>
        <v/>
      </c>
      <c r="J11718" s="16" t="str">
        <f t="shared" si="552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51"/>
        <v>February 21</v>
      </c>
      <c r="H11719" s="27">
        <f t="shared" si="550"/>
        <v>11718</v>
      </c>
      <c r="I11719" s="30" t="str">
        <f>IF(G11719='Check Register'!$E$1,H11719,"")</f>
        <v/>
      </c>
      <c r="J11719" s="16" t="str">
        <f t="shared" si="552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51"/>
        <v>February 21</v>
      </c>
      <c r="H11720" s="27">
        <f t="shared" ref="H11720:H11783" si="553">1+H11719</f>
        <v>11719</v>
      </c>
      <c r="I11720" s="30" t="str">
        <f>IF(G11720='Check Register'!$E$1,H11720,"")</f>
        <v/>
      </c>
      <c r="J11720" s="16" t="str">
        <f t="shared" si="552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51"/>
        <v>February 21</v>
      </c>
      <c r="H11721" s="27">
        <f t="shared" si="553"/>
        <v>11720</v>
      </c>
      <c r="I11721" s="30" t="str">
        <f>IF(G11721='Check Register'!$E$1,H11721,"")</f>
        <v/>
      </c>
      <c r="J11721" s="16" t="str">
        <f t="shared" si="552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51"/>
        <v>February 21</v>
      </c>
      <c r="H11722" s="27">
        <f t="shared" si="553"/>
        <v>11721</v>
      </c>
      <c r="I11722" s="30" t="str">
        <f>IF(G11722='Check Register'!$E$1,H11722,"")</f>
        <v/>
      </c>
      <c r="J11722" s="16" t="str">
        <f t="shared" si="552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51"/>
        <v>February 21</v>
      </c>
      <c r="H11723" s="27">
        <f t="shared" si="553"/>
        <v>11722</v>
      </c>
      <c r="I11723" s="30" t="str">
        <f>IF(G11723='Check Register'!$E$1,H11723,"")</f>
        <v/>
      </c>
      <c r="J11723" s="16" t="str">
        <f t="shared" si="552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51"/>
        <v>February 21</v>
      </c>
      <c r="H11724" s="27">
        <f t="shared" si="553"/>
        <v>11723</v>
      </c>
      <c r="I11724" s="30" t="str">
        <f>IF(G11724='Check Register'!$E$1,H11724,"")</f>
        <v/>
      </c>
      <c r="J11724" s="16" t="str">
        <f t="shared" si="552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51"/>
        <v>February 21</v>
      </c>
      <c r="H11725" s="27">
        <f t="shared" si="553"/>
        <v>11724</v>
      </c>
      <c r="I11725" s="30" t="str">
        <f>IF(G11725='Check Register'!$E$1,H11725,"")</f>
        <v/>
      </c>
      <c r="J11725" s="16" t="str">
        <f t="shared" si="552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51"/>
        <v>February 21</v>
      </c>
      <c r="H11726" s="27">
        <f t="shared" si="553"/>
        <v>11725</v>
      </c>
      <c r="I11726" s="30" t="str">
        <f>IF(G11726='Check Register'!$E$1,H11726,"")</f>
        <v/>
      </c>
      <c r="J11726" s="16" t="str">
        <f t="shared" si="552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51"/>
        <v>February 21</v>
      </c>
      <c r="H11727" s="27">
        <f t="shared" si="553"/>
        <v>11726</v>
      </c>
      <c r="I11727" s="30" t="str">
        <f>IF(G11727='Check Register'!$E$1,H11727,"")</f>
        <v/>
      </c>
      <c r="J11727" s="16" t="str">
        <f t="shared" si="552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51"/>
        <v>February 21</v>
      </c>
      <c r="H11728" s="27">
        <f t="shared" si="553"/>
        <v>11727</v>
      </c>
      <c r="I11728" s="30" t="str">
        <f>IF(G11728='Check Register'!$E$1,H11728,"")</f>
        <v/>
      </c>
      <c r="J11728" s="16" t="str">
        <f t="shared" si="552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51"/>
        <v>February 21</v>
      </c>
      <c r="H11729" s="27">
        <f t="shared" si="553"/>
        <v>11728</v>
      </c>
      <c r="I11729" s="30" t="str">
        <f>IF(G11729='Check Register'!$E$1,H11729,"")</f>
        <v/>
      </c>
      <c r="J11729" s="16" t="str">
        <f t="shared" si="552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51"/>
        <v>February 21</v>
      </c>
      <c r="H11730" s="27">
        <f t="shared" si="553"/>
        <v>11729</v>
      </c>
      <c r="I11730" s="30" t="str">
        <f>IF(G11730='Check Register'!$E$1,H11730,"")</f>
        <v/>
      </c>
      <c r="J11730" s="16" t="str">
        <f t="shared" si="552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51"/>
        <v>February 21</v>
      </c>
      <c r="H11731" s="27">
        <f t="shared" si="553"/>
        <v>11730</v>
      </c>
      <c r="I11731" s="30" t="str">
        <f>IF(G11731='Check Register'!$E$1,H11731,"")</f>
        <v/>
      </c>
      <c r="J11731" s="16" t="str">
        <f t="shared" si="552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51"/>
        <v>February 21</v>
      </c>
      <c r="H11732" s="27">
        <f t="shared" si="553"/>
        <v>11731</v>
      </c>
      <c r="I11732" s="30" t="str">
        <f>IF(G11732='Check Register'!$E$1,H11732,"")</f>
        <v/>
      </c>
      <c r="J11732" s="16" t="str">
        <f t="shared" si="552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51"/>
        <v>February 21</v>
      </c>
      <c r="H11733" s="27">
        <f t="shared" si="553"/>
        <v>11732</v>
      </c>
      <c r="I11733" s="30" t="str">
        <f>IF(G11733='Check Register'!$E$1,H11733,"")</f>
        <v/>
      </c>
      <c r="J11733" s="16" t="str">
        <f t="shared" si="552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51"/>
        <v>February 21</v>
      </c>
      <c r="H11734" s="27">
        <f t="shared" si="553"/>
        <v>11733</v>
      </c>
      <c r="I11734" s="30" t="str">
        <f>IF(G11734='Check Register'!$E$1,H11734,"")</f>
        <v/>
      </c>
      <c r="J11734" s="16" t="str">
        <f t="shared" si="552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51"/>
        <v>February 21</v>
      </c>
      <c r="H11735" s="27">
        <f t="shared" si="553"/>
        <v>11734</v>
      </c>
      <c r="I11735" s="30" t="str">
        <f>IF(G11735='Check Register'!$E$1,H11735,"")</f>
        <v/>
      </c>
      <c r="J11735" s="16" t="str">
        <f t="shared" si="552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51"/>
        <v>February 21</v>
      </c>
      <c r="H11736" s="27">
        <f t="shared" si="553"/>
        <v>11735</v>
      </c>
      <c r="I11736" s="30" t="str">
        <f>IF(G11736='Check Register'!$E$1,H11736,"")</f>
        <v/>
      </c>
      <c r="J11736" s="16" t="str">
        <f t="shared" si="552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51"/>
        <v>February 21</v>
      </c>
      <c r="H11737" s="27">
        <f t="shared" si="553"/>
        <v>11736</v>
      </c>
      <c r="I11737" s="30" t="str">
        <f>IF(G11737='Check Register'!$E$1,H11737,"")</f>
        <v/>
      </c>
      <c r="J11737" s="16" t="str">
        <f t="shared" si="552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51"/>
        <v>February 21</v>
      </c>
      <c r="H11738" s="27">
        <f t="shared" si="553"/>
        <v>11737</v>
      </c>
      <c r="I11738" s="30" t="str">
        <f>IF(G11738='Check Register'!$E$1,H11738,"")</f>
        <v/>
      </c>
      <c r="J11738" s="16" t="str">
        <f t="shared" si="552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51"/>
        <v>February 21</v>
      </c>
      <c r="H11739" s="27">
        <f t="shared" si="553"/>
        <v>11738</v>
      </c>
      <c r="I11739" s="30" t="str">
        <f>IF(G11739='Check Register'!$E$1,H11739,"")</f>
        <v/>
      </c>
      <c r="J11739" s="16" t="str">
        <f t="shared" si="552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51"/>
        <v>February 21</v>
      </c>
      <c r="H11740" s="27">
        <f t="shared" si="553"/>
        <v>11739</v>
      </c>
      <c r="I11740" s="30" t="str">
        <f>IF(G11740='Check Register'!$E$1,H11740,"")</f>
        <v/>
      </c>
      <c r="J11740" s="16" t="str">
        <f t="shared" si="552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51"/>
        <v>February 21</v>
      </c>
      <c r="H11741" s="27">
        <f t="shared" si="553"/>
        <v>11740</v>
      </c>
      <c r="I11741" s="30" t="str">
        <f>IF(G11741='Check Register'!$E$1,H11741,"")</f>
        <v/>
      </c>
      <c r="J11741" s="16" t="str">
        <f t="shared" si="552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51"/>
        <v>February 21</v>
      </c>
      <c r="H11742" s="27">
        <f t="shared" si="553"/>
        <v>11741</v>
      </c>
      <c r="I11742" s="30" t="str">
        <f>IF(G11742='Check Register'!$E$1,H11742,"")</f>
        <v/>
      </c>
      <c r="J11742" s="16" t="str">
        <f t="shared" si="552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51"/>
        <v>February 21</v>
      </c>
      <c r="H11743" s="27">
        <f t="shared" si="553"/>
        <v>11742</v>
      </c>
      <c r="I11743" s="30" t="str">
        <f>IF(G11743='Check Register'!$E$1,H11743,"")</f>
        <v/>
      </c>
      <c r="J11743" s="16" t="str">
        <f t="shared" si="552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51"/>
        <v>February 21</v>
      </c>
      <c r="H11744" s="27">
        <f t="shared" si="553"/>
        <v>11743</v>
      </c>
      <c r="I11744" s="30" t="str">
        <f>IF(G11744='Check Register'!$E$1,H11744,"")</f>
        <v/>
      </c>
      <c r="J11744" s="16" t="str">
        <f t="shared" si="552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51"/>
        <v>February 21</v>
      </c>
      <c r="H11745" s="27">
        <f t="shared" si="553"/>
        <v>11744</v>
      </c>
      <c r="I11745" s="30" t="str">
        <f>IF(G11745='Check Register'!$E$1,H11745,"")</f>
        <v/>
      </c>
      <c r="J11745" s="16" t="str">
        <f t="shared" si="552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51"/>
        <v>February 21</v>
      </c>
      <c r="H11746" s="27">
        <f t="shared" si="553"/>
        <v>11745</v>
      </c>
      <c r="I11746" s="30" t="str">
        <f>IF(G11746='Check Register'!$E$1,H11746,"")</f>
        <v/>
      </c>
      <c r="J11746" s="16" t="str">
        <f t="shared" si="552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51"/>
        <v>February 21</v>
      </c>
      <c r="H11747" s="27">
        <f t="shared" si="553"/>
        <v>11746</v>
      </c>
      <c r="I11747" s="30" t="str">
        <f>IF(G11747='Check Register'!$E$1,H11747,"")</f>
        <v/>
      </c>
      <c r="J11747" s="16" t="str">
        <f t="shared" si="552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51"/>
        <v>February 21</v>
      </c>
      <c r="H11748" s="27">
        <f t="shared" si="553"/>
        <v>11747</v>
      </c>
      <c r="I11748" s="30" t="str">
        <f>IF(G11748='Check Register'!$E$1,H11748,"")</f>
        <v/>
      </c>
      <c r="J11748" s="16" t="str">
        <f t="shared" si="552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51"/>
        <v>February 21</v>
      </c>
      <c r="H11749" s="27">
        <f t="shared" si="553"/>
        <v>11748</v>
      </c>
      <c r="I11749" s="30" t="str">
        <f>IF(G11749='Check Register'!$E$1,H11749,"")</f>
        <v/>
      </c>
      <c r="J11749" s="16" t="str">
        <f t="shared" si="552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51"/>
        <v>February 21</v>
      </c>
      <c r="H11750" s="27">
        <f t="shared" si="553"/>
        <v>11749</v>
      </c>
      <c r="I11750" s="30" t="str">
        <f>IF(G11750='Check Register'!$E$1,H11750,"")</f>
        <v/>
      </c>
      <c r="J11750" s="16" t="str">
        <f t="shared" si="552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51"/>
        <v>February 21</v>
      </c>
      <c r="H11751" s="27">
        <f t="shared" si="553"/>
        <v>11750</v>
      </c>
      <c r="I11751" s="30" t="str">
        <f>IF(G11751='Check Register'!$E$1,H11751,"")</f>
        <v/>
      </c>
      <c r="J11751" s="16" t="str">
        <f t="shared" si="552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51"/>
        <v>February 21</v>
      </c>
      <c r="H11752" s="27">
        <f t="shared" si="553"/>
        <v>11751</v>
      </c>
      <c r="I11752" s="30" t="str">
        <f>IF(G11752='Check Register'!$E$1,H11752,"")</f>
        <v/>
      </c>
      <c r="J11752" s="16" t="str">
        <f t="shared" si="552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51"/>
        <v>February 21</v>
      </c>
      <c r="H11753" s="27">
        <f t="shared" si="553"/>
        <v>11752</v>
      </c>
      <c r="I11753" s="30" t="str">
        <f>IF(G11753='Check Register'!$E$1,H11753,"")</f>
        <v/>
      </c>
      <c r="J11753" s="16" t="str">
        <f t="shared" si="552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51"/>
        <v>February 21</v>
      </c>
      <c r="H11754" s="27">
        <f t="shared" si="553"/>
        <v>11753</v>
      </c>
      <c r="I11754" s="30" t="str">
        <f>IF(G11754='Check Register'!$E$1,H11754,"")</f>
        <v/>
      </c>
      <c r="J11754" s="16" t="str">
        <f t="shared" si="552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51"/>
        <v>February 21</v>
      </c>
      <c r="H11755" s="27">
        <f t="shared" si="553"/>
        <v>11754</v>
      </c>
      <c r="I11755" s="30" t="str">
        <f>IF(G11755='Check Register'!$E$1,H11755,"")</f>
        <v/>
      </c>
      <c r="J11755" s="16" t="str">
        <f t="shared" si="552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51"/>
        <v>February 21</v>
      </c>
      <c r="H11756" s="27">
        <f t="shared" si="553"/>
        <v>11755</v>
      </c>
      <c r="I11756" s="30" t="str">
        <f>IF(G11756='Check Register'!$E$1,H11756,"")</f>
        <v/>
      </c>
      <c r="J11756" s="16" t="str">
        <f t="shared" si="552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51"/>
        <v>February 21</v>
      </c>
      <c r="H11757" s="27">
        <f t="shared" si="553"/>
        <v>11756</v>
      </c>
      <c r="I11757" s="30" t="str">
        <f>IF(G11757='Check Register'!$E$1,H11757,"")</f>
        <v/>
      </c>
      <c r="J11757" s="16" t="str">
        <f t="shared" si="552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51"/>
        <v>February 21</v>
      </c>
      <c r="H11758" s="27">
        <f t="shared" si="553"/>
        <v>11757</v>
      </c>
      <c r="I11758" s="30" t="str">
        <f>IF(G11758='Check Register'!$E$1,H11758,"")</f>
        <v/>
      </c>
      <c r="J11758" s="16" t="str">
        <f t="shared" si="552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51"/>
        <v>February 21</v>
      </c>
      <c r="H11759" s="27">
        <f t="shared" si="553"/>
        <v>11758</v>
      </c>
      <c r="I11759" s="30" t="str">
        <f>IF(G11759='Check Register'!$E$1,H11759,"")</f>
        <v/>
      </c>
      <c r="J11759" s="16" t="str">
        <f t="shared" si="552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51"/>
        <v>February 21</v>
      </c>
      <c r="H11760" s="27">
        <f t="shared" si="553"/>
        <v>11759</v>
      </c>
      <c r="I11760" s="30" t="str">
        <f>IF(G11760='Check Register'!$E$1,H11760,"")</f>
        <v/>
      </c>
      <c r="J11760" s="16" t="str">
        <f t="shared" si="552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51"/>
        <v>February 21</v>
      </c>
      <c r="H11761" s="27">
        <f t="shared" si="553"/>
        <v>11760</v>
      </c>
      <c r="I11761" s="30" t="str">
        <f>IF(G11761='Check Register'!$E$1,H11761,"")</f>
        <v/>
      </c>
      <c r="J11761" s="16" t="str">
        <f t="shared" si="552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51"/>
        <v>February 21</v>
      </c>
      <c r="H11762" s="27">
        <f t="shared" si="553"/>
        <v>11761</v>
      </c>
      <c r="I11762" s="30" t="str">
        <f>IF(G11762='Check Register'!$E$1,H11762,"")</f>
        <v/>
      </c>
      <c r="J11762" s="16" t="str">
        <f t="shared" si="552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51"/>
        <v>February 21</v>
      </c>
      <c r="H11763" s="27">
        <f t="shared" si="553"/>
        <v>11762</v>
      </c>
      <c r="I11763" s="30" t="str">
        <f>IF(G11763='Check Register'!$E$1,H11763,"")</f>
        <v/>
      </c>
      <c r="J11763" s="16" t="str">
        <f t="shared" si="552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51"/>
        <v>February 21</v>
      </c>
      <c r="H11764" s="27">
        <f t="shared" si="553"/>
        <v>11763</v>
      </c>
      <c r="I11764" s="30" t="str">
        <f>IF(G11764='Check Register'!$E$1,H11764,"")</f>
        <v/>
      </c>
      <c r="J11764" s="16" t="str">
        <f t="shared" si="552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51"/>
        <v>February 21</v>
      </c>
      <c r="H11765" s="27">
        <f t="shared" si="553"/>
        <v>11764</v>
      </c>
      <c r="I11765" s="30" t="str">
        <f>IF(G11765='Check Register'!$E$1,H11765,"")</f>
        <v/>
      </c>
      <c r="J11765" s="16" t="str">
        <f t="shared" si="552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51"/>
        <v>February 21</v>
      </c>
      <c r="H11766" s="27">
        <f t="shared" si="553"/>
        <v>11765</v>
      </c>
      <c r="I11766" s="30" t="str">
        <f>IF(G11766='Check Register'!$E$1,H11766,"")</f>
        <v/>
      </c>
      <c r="J11766" s="16" t="str">
        <f t="shared" si="552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51"/>
        <v>February 21</v>
      </c>
      <c r="H11767" s="27">
        <f t="shared" si="553"/>
        <v>11766</v>
      </c>
      <c r="I11767" s="30" t="str">
        <f>IF(G11767='Check Register'!$E$1,H11767,"")</f>
        <v/>
      </c>
      <c r="J11767" s="16" t="str">
        <f t="shared" si="552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51"/>
        <v>February 21</v>
      </c>
      <c r="H11768" s="27">
        <f t="shared" si="553"/>
        <v>11767</v>
      </c>
      <c r="I11768" s="30" t="str">
        <f>IF(G11768='Check Register'!$E$1,H11768,"")</f>
        <v/>
      </c>
      <c r="J11768" s="16" t="str">
        <f t="shared" si="552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51"/>
        <v>February 21</v>
      </c>
      <c r="H11769" s="27">
        <f t="shared" si="553"/>
        <v>11768</v>
      </c>
      <c r="I11769" s="30" t="str">
        <f>IF(G11769='Check Register'!$E$1,H11769,"")</f>
        <v/>
      </c>
      <c r="J11769" s="16" t="str">
        <f t="shared" si="552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51"/>
        <v>February 21</v>
      </c>
      <c r="H11770" s="27">
        <f t="shared" si="553"/>
        <v>11769</v>
      </c>
      <c r="I11770" s="30" t="str">
        <f>IF(G11770='Check Register'!$E$1,H11770,"")</f>
        <v/>
      </c>
      <c r="J11770" s="16" t="str">
        <f t="shared" si="552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51"/>
        <v>February 21</v>
      </c>
      <c r="H11771" s="27">
        <f t="shared" si="553"/>
        <v>11770</v>
      </c>
      <c r="I11771" s="30" t="str">
        <f>IF(G11771='Check Register'!$E$1,H11771,"")</f>
        <v/>
      </c>
      <c r="J11771" s="16" t="str">
        <f t="shared" si="552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51"/>
        <v>February 21</v>
      </c>
      <c r="H11772" s="27">
        <f t="shared" si="553"/>
        <v>11771</v>
      </c>
      <c r="I11772" s="30" t="str">
        <f>IF(G11772='Check Register'!$E$1,H11772,"")</f>
        <v/>
      </c>
      <c r="J11772" s="16" t="str">
        <f t="shared" si="552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51"/>
        <v>February 21</v>
      </c>
      <c r="H11773" s="27">
        <f t="shared" si="553"/>
        <v>11772</v>
      </c>
      <c r="I11773" s="30" t="str">
        <f>IF(G11773='Check Register'!$E$1,H11773,"")</f>
        <v/>
      </c>
      <c r="J11773" s="16" t="str">
        <f t="shared" si="552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51"/>
        <v>February 21</v>
      </c>
      <c r="H11774" s="27">
        <f t="shared" si="553"/>
        <v>11773</v>
      </c>
      <c r="I11774" s="30" t="str">
        <f>IF(G11774='Check Register'!$E$1,H11774,"")</f>
        <v/>
      </c>
      <c r="J11774" s="16" t="str">
        <f t="shared" si="552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51"/>
        <v>February 21</v>
      </c>
      <c r="H11775" s="27">
        <f t="shared" si="553"/>
        <v>11774</v>
      </c>
      <c r="I11775" s="30" t="str">
        <f>IF(G11775='Check Register'!$E$1,H11775,"")</f>
        <v/>
      </c>
      <c r="J11775" s="16" t="str">
        <f t="shared" si="552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51"/>
        <v>February 21</v>
      </c>
      <c r="H11776" s="27">
        <f t="shared" si="553"/>
        <v>11775</v>
      </c>
      <c r="I11776" s="30" t="str">
        <f>IF(G11776='Check Register'!$E$1,H11776,"")</f>
        <v/>
      </c>
      <c r="J11776" s="16" t="str">
        <f t="shared" si="552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51"/>
        <v>February 21</v>
      </c>
      <c r="H11777" s="27">
        <f t="shared" si="553"/>
        <v>11776</v>
      </c>
      <c r="I11777" s="30" t="str">
        <f>IF(G11777='Check Register'!$E$1,H11777,"")</f>
        <v/>
      </c>
      <c r="J11777" s="16" t="str">
        <f t="shared" si="552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4">VLOOKUP(C11778,W:Y,3,TRUE)</f>
        <v>February 21</v>
      </c>
      <c r="H11778" s="27">
        <f t="shared" si="553"/>
        <v>11777</v>
      </c>
      <c r="I11778" s="30" t="str">
        <f>IF(G11778='Check Register'!$E$1,H11778,"")</f>
        <v/>
      </c>
      <c r="J11778" s="16" t="str">
        <f t="shared" ref="J11778:J11841" si="555">IFERROR(SMALL($I$2:$I$100000,H11778),"")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4"/>
        <v>February 21</v>
      </c>
      <c r="H11779" s="27">
        <f t="shared" si="553"/>
        <v>11778</v>
      </c>
      <c r="I11779" s="30" t="str">
        <f>IF(G11779='Check Register'!$E$1,H11779,"")</f>
        <v/>
      </c>
      <c r="J11779" s="16" t="str">
        <f t="shared" si="555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4"/>
        <v>February 21</v>
      </c>
      <c r="H11780" s="27">
        <f t="shared" si="553"/>
        <v>11779</v>
      </c>
      <c r="I11780" s="30" t="str">
        <f>IF(G11780='Check Register'!$E$1,H11780,"")</f>
        <v/>
      </c>
      <c r="J11780" s="16" t="str">
        <f t="shared" si="555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4"/>
        <v>February 21</v>
      </c>
      <c r="H11781" s="27">
        <f t="shared" si="553"/>
        <v>11780</v>
      </c>
      <c r="I11781" s="30" t="str">
        <f>IF(G11781='Check Register'!$E$1,H11781,"")</f>
        <v/>
      </c>
      <c r="J11781" s="16" t="str">
        <f t="shared" si="555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4"/>
        <v>February 21</v>
      </c>
      <c r="H11782" s="27">
        <f t="shared" si="553"/>
        <v>11781</v>
      </c>
      <c r="I11782" s="30" t="str">
        <f>IF(G11782='Check Register'!$E$1,H11782,"")</f>
        <v/>
      </c>
      <c r="J11782" s="16" t="str">
        <f t="shared" si="555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4"/>
        <v>February 21</v>
      </c>
      <c r="H11783" s="27">
        <f t="shared" si="553"/>
        <v>11782</v>
      </c>
      <c r="I11783" s="30" t="str">
        <f>IF(G11783='Check Register'!$E$1,H11783,"")</f>
        <v/>
      </c>
      <c r="J11783" s="16" t="str">
        <f t="shared" si="555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4"/>
        <v>February 21</v>
      </c>
      <c r="H11784" s="27">
        <f t="shared" ref="H11784:H11847" si="556">1+H11783</f>
        <v>11783</v>
      </c>
      <c r="I11784" s="30" t="str">
        <f>IF(G11784='Check Register'!$E$1,H11784,"")</f>
        <v/>
      </c>
      <c r="J11784" s="16" t="str">
        <f t="shared" si="555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4"/>
        <v>February 21</v>
      </c>
      <c r="H11785" s="27">
        <f t="shared" si="556"/>
        <v>11784</v>
      </c>
      <c r="I11785" s="30" t="str">
        <f>IF(G11785='Check Register'!$E$1,H11785,"")</f>
        <v/>
      </c>
      <c r="J11785" s="16" t="str">
        <f t="shared" si="555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4"/>
        <v>February 21</v>
      </c>
      <c r="H11786" s="27">
        <f t="shared" si="556"/>
        <v>11785</v>
      </c>
      <c r="I11786" s="30" t="str">
        <f>IF(G11786='Check Register'!$E$1,H11786,"")</f>
        <v/>
      </c>
      <c r="J11786" s="16" t="str">
        <f t="shared" si="555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4"/>
        <v>February 21</v>
      </c>
      <c r="H11787" s="27">
        <f t="shared" si="556"/>
        <v>11786</v>
      </c>
      <c r="I11787" s="30" t="str">
        <f>IF(G11787='Check Register'!$E$1,H11787,"")</f>
        <v/>
      </c>
      <c r="J11787" s="16" t="str">
        <f t="shared" si="555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4"/>
        <v>February 21</v>
      </c>
      <c r="H11788" s="27">
        <f t="shared" si="556"/>
        <v>11787</v>
      </c>
      <c r="I11788" s="30" t="str">
        <f>IF(G11788='Check Register'!$E$1,H11788,"")</f>
        <v/>
      </c>
      <c r="J11788" s="16" t="str">
        <f t="shared" si="555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4"/>
        <v>February 21</v>
      </c>
      <c r="H11789" s="27">
        <f t="shared" si="556"/>
        <v>11788</v>
      </c>
      <c r="I11789" s="30" t="str">
        <f>IF(G11789='Check Register'!$E$1,H11789,"")</f>
        <v/>
      </c>
      <c r="J11789" s="16" t="str">
        <f t="shared" si="555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4"/>
        <v>February 21</v>
      </c>
      <c r="H11790" s="27">
        <f t="shared" si="556"/>
        <v>11789</v>
      </c>
      <c r="I11790" s="30" t="str">
        <f>IF(G11790='Check Register'!$E$1,H11790,"")</f>
        <v/>
      </c>
      <c r="J11790" s="16" t="str">
        <f t="shared" si="555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4"/>
        <v>February 21</v>
      </c>
      <c r="H11791" s="27">
        <f t="shared" si="556"/>
        <v>11790</v>
      </c>
      <c r="I11791" s="30" t="str">
        <f>IF(G11791='Check Register'!$E$1,H11791,"")</f>
        <v/>
      </c>
      <c r="J11791" s="16" t="str">
        <f t="shared" si="555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4"/>
        <v>February 21</v>
      </c>
      <c r="H11792" s="27">
        <f t="shared" si="556"/>
        <v>11791</v>
      </c>
      <c r="I11792" s="30" t="str">
        <f>IF(G11792='Check Register'!$E$1,H11792,"")</f>
        <v/>
      </c>
      <c r="J11792" s="16" t="str">
        <f t="shared" si="555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4"/>
        <v>February 21</v>
      </c>
      <c r="H11793" s="27">
        <f t="shared" si="556"/>
        <v>11792</v>
      </c>
      <c r="I11793" s="30" t="str">
        <f>IF(G11793='Check Register'!$E$1,H11793,"")</f>
        <v/>
      </c>
      <c r="J11793" s="16" t="str">
        <f t="shared" si="555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4"/>
        <v>March 21</v>
      </c>
      <c r="H11794" s="27">
        <f t="shared" si="556"/>
        <v>11793</v>
      </c>
      <c r="I11794" s="30" t="str">
        <f>IF(G11794='Check Register'!$E$1,H11794,"")</f>
        <v/>
      </c>
      <c r="J11794" s="16" t="str">
        <f t="shared" si="555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4"/>
        <v>March 21</v>
      </c>
      <c r="H11795" s="27">
        <f t="shared" si="556"/>
        <v>11794</v>
      </c>
      <c r="I11795" s="30" t="str">
        <f>IF(G11795='Check Register'!$E$1,H11795,"")</f>
        <v/>
      </c>
      <c r="J11795" s="16" t="str">
        <f t="shared" si="555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4"/>
        <v>March 21</v>
      </c>
      <c r="H11796" s="27">
        <f t="shared" si="556"/>
        <v>11795</v>
      </c>
      <c r="I11796" s="30" t="str">
        <f>IF(G11796='Check Register'!$E$1,H11796,"")</f>
        <v/>
      </c>
      <c r="J11796" s="16" t="str">
        <f t="shared" si="555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4"/>
        <v>March 21</v>
      </c>
      <c r="H11797" s="27">
        <f t="shared" si="556"/>
        <v>11796</v>
      </c>
      <c r="I11797" s="30" t="str">
        <f>IF(G11797='Check Register'!$E$1,H11797,"")</f>
        <v/>
      </c>
      <c r="J11797" s="16" t="str">
        <f t="shared" si="555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4"/>
        <v>March 21</v>
      </c>
      <c r="H11798" s="27">
        <f t="shared" si="556"/>
        <v>11797</v>
      </c>
      <c r="I11798" s="30" t="str">
        <f>IF(G11798='Check Register'!$E$1,H11798,"")</f>
        <v/>
      </c>
      <c r="J11798" s="16" t="str">
        <f t="shared" si="555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4"/>
        <v>March 21</v>
      </c>
      <c r="H11799" s="27">
        <f t="shared" si="556"/>
        <v>11798</v>
      </c>
      <c r="I11799" s="30" t="str">
        <f>IF(G11799='Check Register'!$E$1,H11799,"")</f>
        <v/>
      </c>
      <c r="J11799" s="16" t="str">
        <f t="shared" si="555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4"/>
        <v>March 21</v>
      </c>
      <c r="H11800" s="27">
        <f t="shared" si="556"/>
        <v>11799</v>
      </c>
      <c r="I11800" s="30" t="str">
        <f>IF(G11800='Check Register'!$E$1,H11800,"")</f>
        <v/>
      </c>
      <c r="J11800" s="16" t="str">
        <f t="shared" si="555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4"/>
        <v>March 21</v>
      </c>
      <c r="H11801" s="27">
        <f t="shared" si="556"/>
        <v>11800</v>
      </c>
      <c r="I11801" s="30" t="str">
        <f>IF(G11801='Check Register'!$E$1,H11801,"")</f>
        <v/>
      </c>
      <c r="J11801" s="16" t="str">
        <f t="shared" si="555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4"/>
        <v>March 21</v>
      </c>
      <c r="H11802" s="27">
        <f t="shared" si="556"/>
        <v>11801</v>
      </c>
      <c r="I11802" s="30" t="str">
        <f>IF(G11802='Check Register'!$E$1,H11802,"")</f>
        <v/>
      </c>
      <c r="J11802" s="16" t="str">
        <f t="shared" si="555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4"/>
        <v>March 21</v>
      </c>
      <c r="H11803" s="27">
        <f t="shared" si="556"/>
        <v>11802</v>
      </c>
      <c r="I11803" s="30" t="str">
        <f>IF(G11803='Check Register'!$E$1,H11803,"")</f>
        <v/>
      </c>
      <c r="J11803" s="16" t="str">
        <f t="shared" si="555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4"/>
        <v>March 21</v>
      </c>
      <c r="H11804" s="27">
        <f t="shared" si="556"/>
        <v>11803</v>
      </c>
      <c r="I11804" s="30" t="str">
        <f>IF(G11804='Check Register'!$E$1,H11804,"")</f>
        <v/>
      </c>
      <c r="J11804" s="16" t="str">
        <f t="shared" si="555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4"/>
        <v>March 21</v>
      </c>
      <c r="H11805" s="27">
        <f t="shared" si="556"/>
        <v>11804</v>
      </c>
      <c r="I11805" s="30" t="str">
        <f>IF(G11805='Check Register'!$E$1,H11805,"")</f>
        <v/>
      </c>
      <c r="J11805" s="16" t="str">
        <f t="shared" si="555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4"/>
        <v>March 21</v>
      </c>
      <c r="H11806" s="27">
        <f t="shared" si="556"/>
        <v>11805</v>
      </c>
      <c r="I11806" s="30" t="str">
        <f>IF(G11806='Check Register'!$E$1,H11806,"")</f>
        <v/>
      </c>
      <c r="J11806" s="16" t="str">
        <f t="shared" si="555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4"/>
        <v>March 21</v>
      </c>
      <c r="H11807" s="27">
        <f t="shared" si="556"/>
        <v>11806</v>
      </c>
      <c r="I11807" s="30" t="str">
        <f>IF(G11807='Check Register'!$E$1,H11807,"")</f>
        <v/>
      </c>
      <c r="J11807" s="16" t="str">
        <f t="shared" si="555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4"/>
        <v>March 21</v>
      </c>
      <c r="H11808" s="27">
        <f t="shared" si="556"/>
        <v>11807</v>
      </c>
      <c r="I11808" s="30" t="str">
        <f>IF(G11808='Check Register'!$E$1,H11808,"")</f>
        <v/>
      </c>
      <c r="J11808" s="16" t="str">
        <f t="shared" si="555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4"/>
        <v>March 21</v>
      </c>
      <c r="H11809" s="27">
        <f t="shared" si="556"/>
        <v>11808</v>
      </c>
      <c r="I11809" s="30" t="str">
        <f>IF(G11809='Check Register'!$E$1,H11809,"")</f>
        <v/>
      </c>
      <c r="J11809" s="16" t="str">
        <f t="shared" si="555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4"/>
        <v>March 21</v>
      </c>
      <c r="H11810" s="27">
        <f t="shared" si="556"/>
        <v>11809</v>
      </c>
      <c r="I11810" s="30" t="str">
        <f>IF(G11810='Check Register'!$E$1,H11810,"")</f>
        <v/>
      </c>
      <c r="J11810" s="16" t="str">
        <f t="shared" si="555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4"/>
        <v>March 21</v>
      </c>
      <c r="H11811" s="27">
        <f t="shared" si="556"/>
        <v>11810</v>
      </c>
      <c r="I11811" s="30" t="str">
        <f>IF(G11811='Check Register'!$E$1,H11811,"")</f>
        <v/>
      </c>
      <c r="J11811" s="16" t="str">
        <f t="shared" si="555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4"/>
        <v>March 21</v>
      </c>
      <c r="H11812" s="27">
        <f t="shared" si="556"/>
        <v>11811</v>
      </c>
      <c r="I11812" s="30" t="str">
        <f>IF(G11812='Check Register'!$E$1,H11812,"")</f>
        <v/>
      </c>
      <c r="J11812" s="16" t="str">
        <f t="shared" si="555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4"/>
        <v>March 21</v>
      </c>
      <c r="H11813" s="27">
        <f t="shared" si="556"/>
        <v>11812</v>
      </c>
      <c r="I11813" s="30" t="str">
        <f>IF(G11813='Check Register'!$E$1,H11813,"")</f>
        <v/>
      </c>
      <c r="J11813" s="16" t="str">
        <f t="shared" si="555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4"/>
        <v>March 21</v>
      </c>
      <c r="H11814" s="27">
        <f t="shared" si="556"/>
        <v>11813</v>
      </c>
      <c r="I11814" s="30" t="str">
        <f>IF(G11814='Check Register'!$E$1,H11814,"")</f>
        <v/>
      </c>
      <c r="J11814" s="16" t="str">
        <f t="shared" si="555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4"/>
        <v>March 21</v>
      </c>
      <c r="H11815" s="27">
        <f t="shared" si="556"/>
        <v>11814</v>
      </c>
      <c r="I11815" s="30" t="str">
        <f>IF(G11815='Check Register'!$E$1,H11815,"")</f>
        <v/>
      </c>
      <c r="J11815" s="16" t="str">
        <f t="shared" si="555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4"/>
        <v>March 21</v>
      </c>
      <c r="H11816" s="27">
        <f t="shared" si="556"/>
        <v>11815</v>
      </c>
      <c r="I11816" s="30" t="str">
        <f>IF(G11816='Check Register'!$E$1,H11816,"")</f>
        <v/>
      </c>
      <c r="J11816" s="16" t="str">
        <f t="shared" si="555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4"/>
        <v>March 21</v>
      </c>
      <c r="H11817" s="27">
        <f t="shared" si="556"/>
        <v>11816</v>
      </c>
      <c r="I11817" s="30" t="str">
        <f>IF(G11817='Check Register'!$E$1,H11817,"")</f>
        <v/>
      </c>
      <c r="J11817" s="16" t="str">
        <f t="shared" si="555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4"/>
        <v>March 21</v>
      </c>
      <c r="H11818" s="27">
        <f t="shared" si="556"/>
        <v>11817</v>
      </c>
      <c r="I11818" s="30" t="str">
        <f>IF(G11818='Check Register'!$E$1,H11818,"")</f>
        <v/>
      </c>
      <c r="J11818" s="16" t="str">
        <f t="shared" si="555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4"/>
        <v>March 21</v>
      </c>
      <c r="H11819" s="27">
        <f t="shared" si="556"/>
        <v>11818</v>
      </c>
      <c r="I11819" s="30" t="str">
        <f>IF(G11819='Check Register'!$E$1,H11819,"")</f>
        <v/>
      </c>
      <c r="J11819" s="16" t="str">
        <f t="shared" si="555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4"/>
        <v>March 21</v>
      </c>
      <c r="H11820" s="27">
        <f t="shared" si="556"/>
        <v>11819</v>
      </c>
      <c r="I11820" s="30" t="str">
        <f>IF(G11820='Check Register'!$E$1,H11820,"")</f>
        <v/>
      </c>
      <c r="J11820" s="16" t="str">
        <f t="shared" si="555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4"/>
        <v>March 21</v>
      </c>
      <c r="H11821" s="27">
        <f t="shared" si="556"/>
        <v>11820</v>
      </c>
      <c r="I11821" s="30" t="str">
        <f>IF(G11821='Check Register'!$E$1,H11821,"")</f>
        <v/>
      </c>
      <c r="J11821" s="16" t="str">
        <f t="shared" si="555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4"/>
        <v>March 21</v>
      </c>
      <c r="H11822" s="27">
        <f t="shared" si="556"/>
        <v>11821</v>
      </c>
      <c r="I11822" s="30" t="str">
        <f>IF(G11822='Check Register'!$E$1,H11822,"")</f>
        <v/>
      </c>
      <c r="J11822" s="16" t="str">
        <f t="shared" si="555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4"/>
        <v>March 21</v>
      </c>
      <c r="H11823" s="27">
        <f t="shared" si="556"/>
        <v>11822</v>
      </c>
      <c r="I11823" s="30" t="str">
        <f>IF(G11823='Check Register'!$E$1,H11823,"")</f>
        <v/>
      </c>
      <c r="J11823" s="16" t="str">
        <f t="shared" si="555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4"/>
        <v>March 21</v>
      </c>
      <c r="H11824" s="27">
        <f t="shared" si="556"/>
        <v>11823</v>
      </c>
      <c r="I11824" s="30" t="str">
        <f>IF(G11824='Check Register'!$E$1,H11824,"")</f>
        <v/>
      </c>
      <c r="J11824" s="16" t="str">
        <f t="shared" si="555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4"/>
        <v>March 21</v>
      </c>
      <c r="H11825" s="27">
        <f t="shared" si="556"/>
        <v>11824</v>
      </c>
      <c r="I11825" s="30" t="str">
        <f>IF(G11825='Check Register'!$E$1,H11825,"")</f>
        <v/>
      </c>
      <c r="J11825" s="16" t="str">
        <f t="shared" si="555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4"/>
        <v>March 21</v>
      </c>
      <c r="H11826" s="27">
        <f t="shared" si="556"/>
        <v>11825</v>
      </c>
      <c r="I11826" s="30" t="str">
        <f>IF(G11826='Check Register'!$E$1,H11826,"")</f>
        <v/>
      </c>
      <c r="J11826" s="16" t="str">
        <f t="shared" si="555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4"/>
        <v>March 21</v>
      </c>
      <c r="H11827" s="27">
        <f t="shared" si="556"/>
        <v>11826</v>
      </c>
      <c r="I11827" s="30" t="str">
        <f>IF(G11827='Check Register'!$E$1,H11827,"")</f>
        <v/>
      </c>
      <c r="J11827" s="16" t="str">
        <f t="shared" si="555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4"/>
        <v>March 21</v>
      </c>
      <c r="H11828" s="27">
        <f t="shared" si="556"/>
        <v>11827</v>
      </c>
      <c r="I11828" s="30" t="str">
        <f>IF(G11828='Check Register'!$E$1,H11828,"")</f>
        <v/>
      </c>
      <c r="J11828" s="16" t="str">
        <f t="shared" si="555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4"/>
        <v>March 21</v>
      </c>
      <c r="H11829" s="27">
        <f t="shared" si="556"/>
        <v>11828</v>
      </c>
      <c r="I11829" s="30" t="str">
        <f>IF(G11829='Check Register'!$E$1,H11829,"")</f>
        <v/>
      </c>
      <c r="J11829" s="16" t="str">
        <f t="shared" si="555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4"/>
        <v>March 21</v>
      </c>
      <c r="H11830" s="27">
        <f t="shared" si="556"/>
        <v>11829</v>
      </c>
      <c r="I11830" s="30" t="str">
        <f>IF(G11830='Check Register'!$E$1,H11830,"")</f>
        <v/>
      </c>
      <c r="J11830" s="16" t="str">
        <f t="shared" si="555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4"/>
        <v>March 21</v>
      </c>
      <c r="H11831" s="27">
        <f t="shared" si="556"/>
        <v>11830</v>
      </c>
      <c r="I11831" s="30" t="str">
        <f>IF(G11831='Check Register'!$E$1,H11831,"")</f>
        <v/>
      </c>
      <c r="J11831" s="16" t="str">
        <f t="shared" si="555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4"/>
        <v>March 21</v>
      </c>
      <c r="H11832" s="27">
        <f t="shared" si="556"/>
        <v>11831</v>
      </c>
      <c r="I11832" s="30" t="str">
        <f>IF(G11832='Check Register'!$E$1,H11832,"")</f>
        <v/>
      </c>
      <c r="J11832" s="16" t="str">
        <f t="shared" si="555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4"/>
        <v>March 21</v>
      </c>
      <c r="H11833" s="27">
        <f t="shared" si="556"/>
        <v>11832</v>
      </c>
      <c r="I11833" s="30" t="str">
        <f>IF(G11833='Check Register'!$E$1,H11833,"")</f>
        <v/>
      </c>
      <c r="J11833" s="16" t="str">
        <f t="shared" si="555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4"/>
        <v>March 21</v>
      </c>
      <c r="H11834" s="27">
        <f t="shared" si="556"/>
        <v>11833</v>
      </c>
      <c r="I11834" s="30" t="str">
        <f>IF(G11834='Check Register'!$E$1,H11834,"")</f>
        <v/>
      </c>
      <c r="J11834" s="16" t="str">
        <f t="shared" si="555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4"/>
        <v>March 21</v>
      </c>
      <c r="H11835" s="27">
        <f t="shared" si="556"/>
        <v>11834</v>
      </c>
      <c r="I11835" s="30" t="str">
        <f>IF(G11835='Check Register'!$E$1,H11835,"")</f>
        <v/>
      </c>
      <c r="J11835" s="16" t="str">
        <f t="shared" si="555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4"/>
        <v>March 21</v>
      </c>
      <c r="H11836" s="27">
        <f t="shared" si="556"/>
        <v>11835</v>
      </c>
      <c r="I11836" s="30" t="str">
        <f>IF(G11836='Check Register'!$E$1,H11836,"")</f>
        <v/>
      </c>
      <c r="J11836" s="16" t="str">
        <f t="shared" si="555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4"/>
        <v>March 21</v>
      </c>
      <c r="H11837" s="27">
        <f t="shared" si="556"/>
        <v>11836</v>
      </c>
      <c r="I11837" s="30" t="str">
        <f>IF(G11837='Check Register'!$E$1,H11837,"")</f>
        <v/>
      </c>
      <c r="J11837" s="16" t="str">
        <f t="shared" si="555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4"/>
        <v>March 21</v>
      </c>
      <c r="H11838" s="27">
        <f t="shared" si="556"/>
        <v>11837</v>
      </c>
      <c r="I11838" s="30" t="str">
        <f>IF(G11838='Check Register'!$E$1,H11838,"")</f>
        <v/>
      </c>
      <c r="J11838" s="16" t="str">
        <f t="shared" si="555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4"/>
        <v>March 21</v>
      </c>
      <c r="H11839" s="27">
        <f t="shared" si="556"/>
        <v>11838</v>
      </c>
      <c r="I11839" s="30" t="str">
        <f>IF(G11839='Check Register'!$E$1,H11839,"")</f>
        <v/>
      </c>
      <c r="J11839" s="16" t="str">
        <f t="shared" si="555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4"/>
        <v>March 21</v>
      </c>
      <c r="H11840" s="27">
        <f t="shared" si="556"/>
        <v>11839</v>
      </c>
      <c r="I11840" s="30" t="str">
        <f>IF(G11840='Check Register'!$E$1,H11840,"")</f>
        <v/>
      </c>
      <c r="J11840" s="16" t="str">
        <f t="shared" si="555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4"/>
        <v>March 21</v>
      </c>
      <c r="H11841" s="27">
        <f t="shared" si="556"/>
        <v>11840</v>
      </c>
      <c r="I11841" s="30" t="str">
        <f>IF(G11841='Check Register'!$E$1,H11841,"")</f>
        <v/>
      </c>
      <c r="J11841" s="16" t="str">
        <f t="shared" si="555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7">VLOOKUP(C11842,W:Y,3,TRUE)</f>
        <v>March 21</v>
      </c>
      <c r="H11842" s="27">
        <f t="shared" si="556"/>
        <v>11841</v>
      </c>
      <c r="I11842" s="30" t="str">
        <f>IF(G11842='Check Register'!$E$1,H11842,"")</f>
        <v/>
      </c>
      <c r="J11842" s="16" t="str">
        <f t="shared" ref="J11842:J11905" si="558">IFERROR(SMALL($I$2:$I$100000,H11842),"")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7"/>
        <v>March 21</v>
      </c>
      <c r="H11843" s="27">
        <f t="shared" si="556"/>
        <v>11842</v>
      </c>
      <c r="I11843" s="30" t="str">
        <f>IF(G11843='Check Register'!$E$1,H11843,"")</f>
        <v/>
      </c>
      <c r="J11843" s="16" t="str">
        <f t="shared" si="558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7"/>
        <v>March 21</v>
      </c>
      <c r="H11844" s="27">
        <f t="shared" si="556"/>
        <v>11843</v>
      </c>
      <c r="I11844" s="30" t="str">
        <f>IF(G11844='Check Register'!$E$1,H11844,"")</f>
        <v/>
      </c>
      <c r="J11844" s="16" t="str">
        <f t="shared" si="558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7"/>
        <v>March 21</v>
      </c>
      <c r="H11845" s="27">
        <f t="shared" si="556"/>
        <v>11844</v>
      </c>
      <c r="I11845" s="30" t="str">
        <f>IF(G11845='Check Register'!$E$1,H11845,"")</f>
        <v/>
      </c>
      <c r="J11845" s="16" t="str">
        <f t="shared" si="558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7"/>
        <v>March 21</v>
      </c>
      <c r="H11846" s="27">
        <f t="shared" si="556"/>
        <v>11845</v>
      </c>
      <c r="I11846" s="30" t="str">
        <f>IF(G11846='Check Register'!$E$1,H11846,"")</f>
        <v/>
      </c>
      <c r="J11846" s="16" t="str">
        <f t="shared" si="558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7"/>
        <v>March 21</v>
      </c>
      <c r="H11847" s="27">
        <f t="shared" si="556"/>
        <v>11846</v>
      </c>
      <c r="I11847" s="30" t="str">
        <f>IF(G11847='Check Register'!$E$1,H11847,"")</f>
        <v/>
      </c>
      <c r="J11847" s="16" t="str">
        <f t="shared" si="558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7"/>
        <v>March 21</v>
      </c>
      <c r="H11848" s="27">
        <f t="shared" ref="H11848:H11911" si="559">1+H11847</f>
        <v>11847</v>
      </c>
      <c r="I11848" s="30" t="str">
        <f>IF(G11848='Check Register'!$E$1,H11848,"")</f>
        <v/>
      </c>
      <c r="J11848" s="16" t="str">
        <f t="shared" si="558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7"/>
        <v>March 21</v>
      </c>
      <c r="H11849" s="27">
        <f t="shared" si="559"/>
        <v>11848</v>
      </c>
      <c r="I11849" s="30" t="str">
        <f>IF(G11849='Check Register'!$E$1,H11849,"")</f>
        <v/>
      </c>
      <c r="J11849" s="16" t="str">
        <f t="shared" si="558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7"/>
        <v>March 21</v>
      </c>
      <c r="H11850" s="27">
        <f t="shared" si="559"/>
        <v>11849</v>
      </c>
      <c r="I11850" s="30" t="str">
        <f>IF(G11850='Check Register'!$E$1,H11850,"")</f>
        <v/>
      </c>
      <c r="J11850" s="16" t="str">
        <f t="shared" si="558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7"/>
        <v>March 21</v>
      </c>
      <c r="H11851" s="27">
        <f t="shared" si="559"/>
        <v>11850</v>
      </c>
      <c r="I11851" s="30" t="str">
        <f>IF(G11851='Check Register'!$E$1,H11851,"")</f>
        <v/>
      </c>
      <c r="J11851" s="16" t="str">
        <f t="shared" si="558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7"/>
        <v>March 21</v>
      </c>
      <c r="H11852" s="27">
        <f t="shared" si="559"/>
        <v>11851</v>
      </c>
      <c r="I11852" s="30" t="str">
        <f>IF(G11852='Check Register'!$E$1,H11852,"")</f>
        <v/>
      </c>
      <c r="J11852" s="16" t="str">
        <f t="shared" si="558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7"/>
        <v>March 21</v>
      </c>
      <c r="H11853" s="27">
        <f t="shared" si="559"/>
        <v>11852</v>
      </c>
      <c r="I11853" s="30" t="str">
        <f>IF(G11853='Check Register'!$E$1,H11853,"")</f>
        <v/>
      </c>
      <c r="J11853" s="16" t="str">
        <f t="shared" si="558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7"/>
        <v>March 21</v>
      </c>
      <c r="H11854" s="27">
        <f t="shared" si="559"/>
        <v>11853</v>
      </c>
      <c r="I11854" s="30" t="str">
        <f>IF(G11854='Check Register'!$E$1,H11854,"")</f>
        <v/>
      </c>
      <c r="J11854" s="16" t="str">
        <f t="shared" si="558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7"/>
        <v>March 21</v>
      </c>
      <c r="H11855" s="27">
        <f t="shared" si="559"/>
        <v>11854</v>
      </c>
      <c r="I11855" s="30" t="str">
        <f>IF(G11855='Check Register'!$E$1,H11855,"")</f>
        <v/>
      </c>
      <c r="J11855" s="16" t="str">
        <f t="shared" si="558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7"/>
        <v>March 21</v>
      </c>
      <c r="H11856" s="27">
        <f t="shared" si="559"/>
        <v>11855</v>
      </c>
      <c r="I11856" s="30" t="str">
        <f>IF(G11856='Check Register'!$E$1,H11856,"")</f>
        <v/>
      </c>
      <c r="J11856" s="16" t="str">
        <f t="shared" si="558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7"/>
        <v>March 21</v>
      </c>
      <c r="H11857" s="27">
        <f t="shared" si="559"/>
        <v>11856</v>
      </c>
      <c r="I11857" s="30" t="str">
        <f>IF(G11857='Check Register'!$E$1,H11857,"")</f>
        <v/>
      </c>
      <c r="J11857" s="16" t="str">
        <f t="shared" si="558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7"/>
        <v>March 21</v>
      </c>
      <c r="H11858" s="27">
        <f t="shared" si="559"/>
        <v>11857</v>
      </c>
      <c r="I11858" s="30" t="str">
        <f>IF(G11858='Check Register'!$E$1,H11858,"")</f>
        <v/>
      </c>
      <c r="J11858" s="16" t="str">
        <f t="shared" si="558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7"/>
        <v>March 21</v>
      </c>
      <c r="H11859" s="27">
        <f t="shared" si="559"/>
        <v>11858</v>
      </c>
      <c r="I11859" s="30" t="str">
        <f>IF(G11859='Check Register'!$E$1,H11859,"")</f>
        <v/>
      </c>
      <c r="J11859" s="16" t="str">
        <f t="shared" si="558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7"/>
        <v>March 21</v>
      </c>
      <c r="H11860" s="27">
        <f t="shared" si="559"/>
        <v>11859</v>
      </c>
      <c r="I11860" s="30" t="str">
        <f>IF(G11860='Check Register'!$E$1,H11860,"")</f>
        <v/>
      </c>
      <c r="J11860" s="16" t="str">
        <f t="shared" si="558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7"/>
        <v>March 21</v>
      </c>
      <c r="H11861" s="27">
        <f t="shared" si="559"/>
        <v>11860</v>
      </c>
      <c r="I11861" s="30" t="str">
        <f>IF(G11861='Check Register'!$E$1,H11861,"")</f>
        <v/>
      </c>
      <c r="J11861" s="16" t="str">
        <f t="shared" si="558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7"/>
        <v>March 21</v>
      </c>
      <c r="H11862" s="27">
        <f t="shared" si="559"/>
        <v>11861</v>
      </c>
      <c r="I11862" s="30" t="str">
        <f>IF(G11862='Check Register'!$E$1,H11862,"")</f>
        <v/>
      </c>
      <c r="J11862" s="16" t="str">
        <f t="shared" si="558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7"/>
        <v>March 21</v>
      </c>
      <c r="H11863" s="27">
        <f t="shared" si="559"/>
        <v>11862</v>
      </c>
      <c r="I11863" s="30" t="str">
        <f>IF(G11863='Check Register'!$E$1,H11863,"")</f>
        <v/>
      </c>
      <c r="J11863" s="16" t="str">
        <f t="shared" si="558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7"/>
        <v>March 21</v>
      </c>
      <c r="H11864" s="27">
        <f t="shared" si="559"/>
        <v>11863</v>
      </c>
      <c r="I11864" s="30" t="str">
        <f>IF(G11864='Check Register'!$E$1,H11864,"")</f>
        <v/>
      </c>
      <c r="J11864" s="16" t="str">
        <f t="shared" si="558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7"/>
        <v>March 21</v>
      </c>
      <c r="H11865" s="27">
        <f t="shared" si="559"/>
        <v>11864</v>
      </c>
      <c r="I11865" s="30" t="str">
        <f>IF(G11865='Check Register'!$E$1,H11865,"")</f>
        <v/>
      </c>
      <c r="J11865" s="16" t="str">
        <f t="shared" si="558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7"/>
        <v>March 21</v>
      </c>
      <c r="H11866" s="27">
        <f t="shared" si="559"/>
        <v>11865</v>
      </c>
      <c r="I11866" s="30" t="str">
        <f>IF(G11866='Check Register'!$E$1,H11866,"")</f>
        <v/>
      </c>
      <c r="J11866" s="16" t="str">
        <f t="shared" si="558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7"/>
        <v>March 21</v>
      </c>
      <c r="H11867" s="27">
        <f t="shared" si="559"/>
        <v>11866</v>
      </c>
      <c r="I11867" s="30" t="str">
        <f>IF(G11867='Check Register'!$E$1,H11867,"")</f>
        <v/>
      </c>
      <c r="J11867" s="16" t="str">
        <f t="shared" si="558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7"/>
        <v>March 21</v>
      </c>
      <c r="H11868" s="27">
        <f t="shared" si="559"/>
        <v>11867</v>
      </c>
      <c r="I11868" s="30" t="str">
        <f>IF(G11868='Check Register'!$E$1,H11868,"")</f>
        <v/>
      </c>
      <c r="J11868" s="16" t="str">
        <f t="shared" si="558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7"/>
        <v>March 21</v>
      </c>
      <c r="H11869" s="27">
        <f t="shared" si="559"/>
        <v>11868</v>
      </c>
      <c r="I11869" s="30" t="str">
        <f>IF(G11869='Check Register'!$E$1,H11869,"")</f>
        <v/>
      </c>
      <c r="J11869" s="16" t="str">
        <f t="shared" si="558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7"/>
        <v>March 21</v>
      </c>
      <c r="H11870" s="27">
        <f t="shared" si="559"/>
        <v>11869</v>
      </c>
      <c r="I11870" s="30" t="str">
        <f>IF(G11870='Check Register'!$E$1,H11870,"")</f>
        <v/>
      </c>
      <c r="J11870" s="16" t="str">
        <f t="shared" si="558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7"/>
        <v>March 21</v>
      </c>
      <c r="H11871" s="27">
        <f t="shared" si="559"/>
        <v>11870</v>
      </c>
      <c r="I11871" s="30" t="str">
        <f>IF(G11871='Check Register'!$E$1,H11871,"")</f>
        <v/>
      </c>
      <c r="J11871" s="16" t="str">
        <f t="shared" si="558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7"/>
        <v>March 21</v>
      </c>
      <c r="H11872" s="27">
        <f t="shared" si="559"/>
        <v>11871</v>
      </c>
      <c r="I11872" s="30" t="str">
        <f>IF(G11872='Check Register'!$E$1,H11872,"")</f>
        <v/>
      </c>
      <c r="J11872" s="16" t="str">
        <f t="shared" si="558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7"/>
        <v>March 21</v>
      </c>
      <c r="H11873" s="27">
        <f t="shared" si="559"/>
        <v>11872</v>
      </c>
      <c r="I11873" s="30" t="str">
        <f>IF(G11873='Check Register'!$E$1,H11873,"")</f>
        <v/>
      </c>
      <c r="J11873" s="16" t="str">
        <f t="shared" si="558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7"/>
        <v>March 21</v>
      </c>
      <c r="H11874" s="27">
        <f t="shared" si="559"/>
        <v>11873</v>
      </c>
      <c r="I11874" s="30" t="str">
        <f>IF(G11874='Check Register'!$E$1,H11874,"")</f>
        <v/>
      </c>
      <c r="J11874" s="16" t="str">
        <f t="shared" si="558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7"/>
        <v>March 21</v>
      </c>
      <c r="H11875" s="27">
        <f t="shared" si="559"/>
        <v>11874</v>
      </c>
      <c r="I11875" s="30" t="str">
        <f>IF(G11875='Check Register'!$E$1,H11875,"")</f>
        <v/>
      </c>
      <c r="J11875" s="16" t="str">
        <f t="shared" si="558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7"/>
        <v>March 21</v>
      </c>
      <c r="H11876" s="27">
        <f t="shared" si="559"/>
        <v>11875</v>
      </c>
      <c r="I11876" s="30" t="str">
        <f>IF(G11876='Check Register'!$E$1,H11876,"")</f>
        <v/>
      </c>
      <c r="J11876" s="16" t="str">
        <f t="shared" si="558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7"/>
        <v>March 21</v>
      </c>
      <c r="H11877" s="27">
        <f t="shared" si="559"/>
        <v>11876</v>
      </c>
      <c r="I11877" s="30" t="str">
        <f>IF(G11877='Check Register'!$E$1,H11877,"")</f>
        <v/>
      </c>
      <c r="J11877" s="16" t="str">
        <f t="shared" si="558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7"/>
        <v>March 21</v>
      </c>
      <c r="H11878" s="27">
        <f t="shared" si="559"/>
        <v>11877</v>
      </c>
      <c r="I11878" s="30" t="str">
        <f>IF(G11878='Check Register'!$E$1,H11878,"")</f>
        <v/>
      </c>
      <c r="J11878" s="16" t="str">
        <f t="shared" si="558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7"/>
        <v>March 21</v>
      </c>
      <c r="H11879" s="27">
        <f t="shared" si="559"/>
        <v>11878</v>
      </c>
      <c r="I11879" s="30" t="str">
        <f>IF(G11879='Check Register'!$E$1,H11879,"")</f>
        <v/>
      </c>
      <c r="J11879" s="16" t="str">
        <f t="shared" si="558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7"/>
        <v>March 21</v>
      </c>
      <c r="H11880" s="27">
        <f t="shared" si="559"/>
        <v>11879</v>
      </c>
      <c r="I11880" s="30" t="str">
        <f>IF(G11880='Check Register'!$E$1,H11880,"")</f>
        <v/>
      </c>
      <c r="J11880" s="16" t="str">
        <f t="shared" si="558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7"/>
        <v>March 21</v>
      </c>
      <c r="H11881" s="27">
        <f t="shared" si="559"/>
        <v>11880</v>
      </c>
      <c r="I11881" s="30" t="str">
        <f>IF(G11881='Check Register'!$E$1,H11881,"")</f>
        <v/>
      </c>
      <c r="J11881" s="16" t="str">
        <f t="shared" si="558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7"/>
        <v>March 21</v>
      </c>
      <c r="H11882" s="27">
        <f t="shared" si="559"/>
        <v>11881</v>
      </c>
      <c r="I11882" s="30" t="str">
        <f>IF(G11882='Check Register'!$E$1,H11882,"")</f>
        <v/>
      </c>
      <c r="J11882" s="16" t="str">
        <f t="shared" si="558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7"/>
        <v>March 21</v>
      </c>
      <c r="H11883" s="27">
        <f t="shared" si="559"/>
        <v>11882</v>
      </c>
      <c r="I11883" s="30" t="str">
        <f>IF(G11883='Check Register'!$E$1,H11883,"")</f>
        <v/>
      </c>
      <c r="J11883" s="16" t="str">
        <f t="shared" si="558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7"/>
        <v>March 21</v>
      </c>
      <c r="H11884" s="27">
        <f t="shared" si="559"/>
        <v>11883</v>
      </c>
      <c r="I11884" s="30" t="str">
        <f>IF(G11884='Check Register'!$E$1,H11884,"")</f>
        <v/>
      </c>
      <c r="J11884" s="16" t="str">
        <f t="shared" si="558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7"/>
        <v>March 21</v>
      </c>
      <c r="H11885" s="27">
        <f t="shared" si="559"/>
        <v>11884</v>
      </c>
      <c r="I11885" s="30" t="str">
        <f>IF(G11885='Check Register'!$E$1,H11885,"")</f>
        <v/>
      </c>
      <c r="J11885" s="16" t="str">
        <f t="shared" si="558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7"/>
        <v>March 21</v>
      </c>
      <c r="H11886" s="27">
        <f t="shared" si="559"/>
        <v>11885</v>
      </c>
      <c r="I11886" s="30" t="str">
        <f>IF(G11886='Check Register'!$E$1,H11886,"")</f>
        <v/>
      </c>
      <c r="J11886" s="16" t="str">
        <f t="shared" si="558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7"/>
        <v>March 21</v>
      </c>
      <c r="H11887" s="27">
        <f t="shared" si="559"/>
        <v>11886</v>
      </c>
      <c r="I11887" s="30" t="str">
        <f>IF(G11887='Check Register'!$E$1,H11887,"")</f>
        <v/>
      </c>
      <c r="J11887" s="16" t="str">
        <f t="shared" si="558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7"/>
        <v>March 21</v>
      </c>
      <c r="H11888" s="27">
        <f t="shared" si="559"/>
        <v>11887</v>
      </c>
      <c r="I11888" s="30" t="str">
        <f>IF(G11888='Check Register'!$E$1,H11888,"")</f>
        <v/>
      </c>
      <c r="J11888" s="16" t="str">
        <f t="shared" si="558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7"/>
        <v>March 21</v>
      </c>
      <c r="H11889" s="27">
        <f t="shared" si="559"/>
        <v>11888</v>
      </c>
      <c r="I11889" s="30" t="str">
        <f>IF(G11889='Check Register'!$E$1,H11889,"")</f>
        <v/>
      </c>
      <c r="J11889" s="16" t="str">
        <f t="shared" si="558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7"/>
        <v>March 21</v>
      </c>
      <c r="H11890" s="27">
        <f t="shared" si="559"/>
        <v>11889</v>
      </c>
      <c r="I11890" s="30" t="str">
        <f>IF(G11890='Check Register'!$E$1,H11890,"")</f>
        <v/>
      </c>
      <c r="J11890" s="16" t="str">
        <f t="shared" si="558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7"/>
        <v>March 21</v>
      </c>
      <c r="H11891" s="27">
        <f t="shared" si="559"/>
        <v>11890</v>
      </c>
      <c r="I11891" s="30" t="str">
        <f>IF(G11891='Check Register'!$E$1,H11891,"")</f>
        <v/>
      </c>
      <c r="J11891" s="16" t="str">
        <f t="shared" si="558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7"/>
        <v>March 21</v>
      </c>
      <c r="H11892" s="27">
        <f t="shared" si="559"/>
        <v>11891</v>
      </c>
      <c r="I11892" s="30" t="str">
        <f>IF(G11892='Check Register'!$E$1,H11892,"")</f>
        <v/>
      </c>
      <c r="J11892" s="16" t="str">
        <f t="shared" si="558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7"/>
        <v>March 21</v>
      </c>
      <c r="H11893" s="27">
        <f t="shared" si="559"/>
        <v>11892</v>
      </c>
      <c r="I11893" s="30" t="str">
        <f>IF(G11893='Check Register'!$E$1,H11893,"")</f>
        <v/>
      </c>
      <c r="J11893" s="16" t="str">
        <f t="shared" si="558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7"/>
        <v>March 21</v>
      </c>
      <c r="H11894" s="27">
        <f t="shared" si="559"/>
        <v>11893</v>
      </c>
      <c r="I11894" s="30" t="str">
        <f>IF(G11894='Check Register'!$E$1,H11894,"")</f>
        <v/>
      </c>
      <c r="J11894" s="16" t="str">
        <f t="shared" si="558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7"/>
        <v>March 21</v>
      </c>
      <c r="H11895" s="27">
        <f t="shared" si="559"/>
        <v>11894</v>
      </c>
      <c r="I11895" s="30" t="str">
        <f>IF(G11895='Check Register'!$E$1,H11895,"")</f>
        <v/>
      </c>
      <c r="J11895" s="16" t="str">
        <f t="shared" si="558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7"/>
        <v>March 21</v>
      </c>
      <c r="H11896" s="27">
        <f t="shared" si="559"/>
        <v>11895</v>
      </c>
      <c r="I11896" s="30" t="str">
        <f>IF(G11896='Check Register'!$E$1,H11896,"")</f>
        <v/>
      </c>
      <c r="J11896" s="16" t="str">
        <f t="shared" si="558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7"/>
        <v>March 21</v>
      </c>
      <c r="H11897" s="27">
        <f t="shared" si="559"/>
        <v>11896</v>
      </c>
      <c r="I11897" s="30" t="str">
        <f>IF(G11897='Check Register'!$E$1,H11897,"")</f>
        <v/>
      </c>
      <c r="J11897" s="16" t="str">
        <f t="shared" si="558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7"/>
        <v>March 21</v>
      </c>
      <c r="H11898" s="27">
        <f t="shared" si="559"/>
        <v>11897</v>
      </c>
      <c r="I11898" s="30" t="str">
        <f>IF(G11898='Check Register'!$E$1,H11898,"")</f>
        <v/>
      </c>
      <c r="J11898" s="16" t="str">
        <f t="shared" si="558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7"/>
        <v>March 21</v>
      </c>
      <c r="H11899" s="27">
        <f t="shared" si="559"/>
        <v>11898</v>
      </c>
      <c r="I11899" s="30" t="str">
        <f>IF(G11899='Check Register'!$E$1,H11899,"")</f>
        <v/>
      </c>
      <c r="J11899" s="16" t="str">
        <f t="shared" si="558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7"/>
        <v>March 21</v>
      </c>
      <c r="H11900" s="27">
        <f t="shared" si="559"/>
        <v>11899</v>
      </c>
      <c r="I11900" s="30" t="str">
        <f>IF(G11900='Check Register'!$E$1,H11900,"")</f>
        <v/>
      </c>
      <c r="J11900" s="16" t="str">
        <f t="shared" si="558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7"/>
        <v>March 21</v>
      </c>
      <c r="H11901" s="27">
        <f t="shared" si="559"/>
        <v>11900</v>
      </c>
      <c r="I11901" s="30" t="str">
        <f>IF(G11901='Check Register'!$E$1,H11901,"")</f>
        <v/>
      </c>
      <c r="J11901" s="16" t="str">
        <f t="shared" si="558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7"/>
        <v>March 21</v>
      </c>
      <c r="H11902" s="27">
        <f t="shared" si="559"/>
        <v>11901</v>
      </c>
      <c r="I11902" s="30" t="str">
        <f>IF(G11902='Check Register'!$E$1,H11902,"")</f>
        <v/>
      </c>
      <c r="J11902" s="16" t="str">
        <f t="shared" si="558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7"/>
        <v>March 21</v>
      </c>
      <c r="H11903" s="27">
        <f t="shared" si="559"/>
        <v>11902</v>
      </c>
      <c r="I11903" s="30" t="str">
        <f>IF(G11903='Check Register'!$E$1,H11903,"")</f>
        <v/>
      </c>
      <c r="J11903" s="16" t="str">
        <f t="shared" si="558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7"/>
        <v>March 21</v>
      </c>
      <c r="H11904" s="27">
        <f t="shared" si="559"/>
        <v>11903</v>
      </c>
      <c r="I11904" s="30" t="str">
        <f>IF(G11904='Check Register'!$E$1,H11904,"")</f>
        <v/>
      </c>
      <c r="J11904" s="16" t="str">
        <f t="shared" si="558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7"/>
        <v>March 21</v>
      </c>
      <c r="H11905" s="27">
        <f t="shared" si="559"/>
        <v>11904</v>
      </c>
      <c r="I11905" s="30" t="str">
        <f>IF(G11905='Check Register'!$E$1,H11905,"")</f>
        <v/>
      </c>
      <c r="J11905" s="16" t="str">
        <f t="shared" si="558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60">VLOOKUP(C11906,W:Y,3,TRUE)</f>
        <v>March 21</v>
      </c>
      <c r="H11906" s="27">
        <f t="shared" si="559"/>
        <v>11905</v>
      </c>
      <c r="I11906" s="30" t="str">
        <f>IF(G11906='Check Register'!$E$1,H11906,"")</f>
        <v/>
      </c>
      <c r="J11906" s="16" t="str">
        <f t="shared" ref="J11906:J11969" si="561">IFERROR(SMALL($I$2:$I$100000,H11906),"")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60"/>
        <v>March 21</v>
      </c>
      <c r="H11907" s="27">
        <f t="shared" si="559"/>
        <v>11906</v>
      </c>
      <c r="I11907" s="30" t="str">
        <f>IF(G11907='Check Register'!$E$1,H11907,"")</f>
        <v/>
      </c>
      <c r="J11907" s="16" t="str">
        <f t="shared" si="561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60"/>
        <v>March 21</v>
      </c>
      <c r="H11908" s="27">
        <f t="shared" si="559"/>
        <v>11907</v>
      </c>
      <c r="I11908" s="30" t="str">
        <f>IF(G11908='Check Register'!$E$1,H11908,"")</f>
        <v/>
      </c>
      <c r="J11908" s="16" t="str">
        <f t="shared" si="561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60"/>
        <v>March 21</v>
      </c>
      <c r="H11909" s="27">
        <f t="shared" si="559"/>
        <v>11908</v>
      </c>
      <c r="I11909" s="30" t="str">
        <f>IF(G11909='Check Register'!$E$1,H11909,"")</f>
        <v/>
      </c>
      <c r="J11909" s="16" t="str">
        <f t="shared" si="561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60"/>
        <v>March 21</v>
      </c>
      <c r="H11910" s="27">
        <f t="shared" si="559"/>
        <v>11909</v>
      </c>
      <c r="I11910" s="30" t="str">
        <f>IF(G11910='Check Register'!$E$1,H11910,"")</f>
        <v/>
      </c>
      <c r="J11910" s="16" t="str">
        <f t="shared" si="561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60"/>
        <v>March 21</v>
      </c>
      <c r="H11911" s="27">
        <f t="shared" si="559"/>
        <v>11910</v>
      </c>
      <c r="I11911" s="30" t="str">
        <f>IF(G11911='Check Register'!$E$1,H11911,"")</f>
        <v/>
      </c>
      <c r="J11911" s="16" t="str">
        <f t="shared" si="561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60"/>
        <v>March 21</v>
      </c>
      <c r="H11912" s="27">
        <f t="shared" ref="H11912:H11975" si="562">1+H11911</f>
        <v>11911</v>
      </c>
      <c r="I11912" s="30" t="str">
        <f>IF(G11912='Check Register'!$E$1,H11912,"")</f>
        <v/>
      </c>
      <c r="J11912" s="16" t="str">
        <f t="shared" si="561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60"/>
        <v>March 21</v>
      </c>
      <c r="H11913" s="27">
        <f t="shared" si="562"/>
        <v>11912</v>
      </c>
      <c r="I11913" s="30" t="str">
        <f>IF(G11913='Check Register'!$E$1,H11913,"")</f>
        <v/>
      </c>
      <c r="J11913" s="16" t="str">
        <f t="shared" si="561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60"/>
        <v>March 21</v>
      </c>
      <c r="H11914" s="27">
        <f t="shared" si="562"/>
        <v>11913</v>
      </c>
      <c r="I11914" s="30" t="str">
        <f>IF(G11914='Check Register'!$E$1,H11914,"")</f>
        <v/>
      </c>
      <c r="J11914" s="16" t="str">
        <f t="shared" si="561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60"/>
        <v>March 21</v>
      </c>
      <c r="H11915" s="27">
        <f t="shared" si="562"/>
        <v>11914</v>
      </c>
      <c r="I11915" s="30" t="str">
        <f>IF(G11915='Check Register'!$E$1,H11915,"")</f>
        <v/>
      </c>
      <c r="J11915" s="16" t="str">
        <f t="shared" si="561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60"/>
        <v>March 21</v>
      </c>
      <c r="H11916" s="27">
        <f t="shared" si="562"/>
        <v>11915</v>
      </c>
      <c r="I11916" s="30" t="str">
        <f>IF(G11916='Check Register'!$E$1,H11916,"")</f>
        <v/>
      </c>
      <c r="J11916" s="16" t="str">
        <f t="shared" si="561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60"/>
        <v>March 21</v>
      </c>
      <c r="H11917" s="27">
        <f t="shared" si="562"/>
        <v>11916</v>
      </c>
      <c r="I11917" s="30" t="str">
        <f>IF(G11917='Check Register'!$E$1,H11917,"")</f>
        <v/>
      </c>
      <c r="J11917" s="16" t="str">
        <f t="shared" si="561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60"/>
        <v>March 21</v>
      </c>
      <c r="H11918" s="27">
        <f t="shared" si="562"/>
        <v>11917</v>
      </c>
      <c r="I11918" s="30" t="str">
        <f>IF(G11918='Check Register'!$E$1,H11918,"")</f>
        <v/>
      </c>
      <c r="J11918" s="16" t="str">
        <f t="shared" si="561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60"/>
        <v>March 21</v>
      </c>
      <c r="H11919" s="27">
        <f t="shared" si="562"/>
        <v>11918</v>
      </c>
      <c r="I11919" s="30" t="str">
        <f>IF(G11919='Check Register'!$E$1,H11919,"")</f>
        <v/>
      </c>
      <c r="J11919" s="16" t="str">
        <f t="shared" si="561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60"/>
        <v>March 21</v>
      </c>
      <c r="H11920" s="27">
        <f t="shared" si="562"/>
        <v>11919</v>
      </c>
      <c r="I11920" s="30" t="str">
        <f>IF(G11920='Check Register'!$E$1,H11920,"")</f>
        <v/>
      </c>
      <c r="J11920" s="16" t="str">
        <f t="shared" si="561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60"/>
        <v>March 21</v>
      </c>
      <c r="H11921" s="27">
        <f t="shared" si="562"/>
        <v>11920</v>
      </c>
      <c r="I11921" s="30" t="str">
        <f>IF(G11921='Check Register'!$E$1,H11921,"")</f>
        <v/>
      </c>
      <c r="J11921" s="16" t="str">
        <f t="shared" si="561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60"/>
        <v>March 21</v>
      </c>
      <c r="H11922" s="27">
        <f t="shared" si="562"/>
        <v>11921</v>
      </c>
      <c r="I11922" s="30" t="str">
        <f>IF(G11922='Check Register'!$E$1,H11922,"")</f>
        <v/>
      </c>
      <c r="J11922" s="16" t="str">
        <f t="shared" si="561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60"/>
        <v>March 21</v>
      </c>
      <c r="H11923" s="27">
        <f t="shared" si="562"/>
        <v>11922</v>
      </c>
      <c r="I11923" s="30" t="str">
        <f>IF(G11923='Check Register'!$E$1,H11923,"")</f>
        <v/>
      </c>
      <c r="J11923" s="16" t="str">
        <f t="shared" si="561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60"/>
        <v>March 21</v>
      </c>
      <c r="H11924" s="27">
        <f t="shared" si="562"/>
        <v>11923</v>
      </c>
      <c r="I11924" s="30" t="str">
        <f>IF(G11924='Check Register'!$E$1,H11924,"")</f>
        <v/>
      </c>
      <c r="J11924" s="16" t="str">
        <f t="shared" si="561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60"/>
        <v>March 21</v>
      </c>
      <c r="H11925" s="27">
        <f t="shared" si="562"/>
        <v>11924</v>
      </c>
      <c r="I11925" s="30" t="str">
        <f>IF(G11925='Check Register'!$E$1,H11925,"")</f>
        <v/>
      </c>
      <c r="J11925" s="16" t="str">
        <f t="shared" si="561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60"/>
        <v>March 21</v>
      </c>
      <c r="H11926" s="27">
        <f t="shared" si="562"/>
        <v>11925</v>
      </c>
      <c r="I11926" s="30" t="str">
        <f>IF(G11926='Check Register'!$E$1,H11926,"")</f>
        <v/>
      </c>
      <c r="J11926" s="16" t="str">
        <f t="shared" si="561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60"/>
        <v>March 21</v>
      </c>
      <c r="H11927" s="27">
        <f t="shared" si="562"/>
        <v>11926</v>
      </c>
      <c r="I11927" s="30" t="str">
        <f>IF(G11927='Check Register'!$E$1,H11927,"")</f>
        <v/>
      </c>
      <c r="J11927" s="16" t="str">
        <f t="shared" si="561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60"/>
        <v>March 21</v>
      </c>
      <c r="H11928" s="27">
        <f t="shared" si="562"/>
        <v>11927</v>
      </c>
      <c r="I11928" s="30" t="str">
        <f>IF(G11928='Check Register'!$E$1,H11928,"")</f>
        <v/>
      </c>
      <c r="J11928" s="16" t="str">
        <f t="shared" si="561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60"/>
        <v>March 21</v>
      </c>
      <c r="H11929" s="27">
        <f t="shared" si="562"/>
        <v>11928</v>
      </c>
      <c r="I11929" s="30" t="str">
        <f>IF(G11929='Check Register'!$E$1,H11929,"")</f>
        <v/>
      </c>
      <c r="J11929" s="16" t="str">
        <f t="shared" si="561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60"/>
        <v>March 21</v>
      </c>
      <c r="H11930" s="27">
        <f t="shared" si="562"/>
        <v>11929</v>
      </c>
      <c r="I11930" s="30" t="str">
        <f>IF(G11930='Check Register'!$E$1,H11930,"")</f>
        <v/>
      </c>
      <c r="J11930" s="16" t="str">
        <f t="shared" si="561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60"/>
        <v>March 21</v>
      </c>
      <c r="H11931" s="27">
        <f t="shared" si="562"/>
        <v>11930</v>
      </c>
      <c r="I11931" s="30" t="str">
        <f>IF(G11931='Check Register'!$E$1,H11931,"")</f>
        <v/>
      </c>
      <c r="J11931" s="16" t="str">
        <f t="shared" si="561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60"/>
        <v>March 21</v>
      </c>
      <c r="H11932" s="27">
        <f t="shared" si="562"/>
        <v>11931</v>
      </c>
      <c r="I11932" s="30" t="str">
        <f>IF(G11932='Check Register'!$E$1,H11932,"")</f>
        <v/>
      </c>
      <c r="J11932" s="16" t="str">
        <f t="shared" si="561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60"/>
        <v>March 21</v>
      </c>
      <c r="H11933" s="27">
        <f t="shared" si="562"/>
        <v>11932</v>
      </c>
      <c r="I11933" s="30" t="str">
        <f>IF(G11933='Check Register'!$E$1,H11933,"")</f>
        <v/>
      </c>
      <c r="J11933" s="16" t="str">
        <f t="shared" si="561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60"/>
        <v>March 21</v>
      </c>
      <c r="H11934" s="27">
        <f t="shared" si="562"/>
        <v>11933</v>
      </c>
      <c r="I11934" s="30" t="str">
        <f>IF(G11934='Check Register'!$E$1,H11934,"")</f>
        <v/>
      </c>
      <c r="J11934" s="16" t="str">
        <f t="shared" si="561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60"/>
        <v>March 21</v>
      </c>
      <c r="H11935" s="27">
        <f t="shared" si="562"/>
        <v>11934</v>
      </c>
      <c r="I11935" s="30" t="str">
        <f>IF(G11935='Check Register'!$E$1,H11935,"")</f>
        <v/>
      </c>
      <c r="J11935" s="16" t="str">
        <f t="shared" si="561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60"/>
        <v>March 21</v>
      </c>
      <c r="H11936" s="27">
        <f t="shared" si="562"/>
        <v>11935</v>
      </c>
      <c r="I11936" s="30" t="str">
        <f>IF(G11936='Check Register'!$E$1,H11936,"")</f>
        <v/>
      </c>
      <c r="J11936" s="16" t="str">
        <f t="shared" si="561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60"/>
        <v>March 21</v>
      </c>
      <c r="H11937" s="27">
        <f t="shared" si="562"/>
        <v>11936</v>
      </c>
      <c r="I11937" s="30" t="str">
        <f>IF(G11937='Check Register'!$E$1,H11937,"")</f>
        <v/>
      </c>
      <c r="J11937" s="16" t="str">
        <f t="shared" si="561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60"/>
        <v>March 21</v>
      </c>
      <c r="H11938" s="27">
        <f t="shared" si="562"/>
        <v>11937</v>
      </c>
      <c r="I11938" s="30" t="str">
        <f>IF(G11938='Check Register'!$E$1,H11938,"")</f>
        <v/>
      </c>
      <c r="J11938" s="16" t="str">
        <f t="shared" si="561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60"/>
        <v>March 21</v>
      </c>
      <c r="H11939" s="27">
        <f t="shared" si="562"/>
        <v>11938</v>
      </c>
      <c r="I11939" s="30" t="str">
        <f>IF(G11939='Check Register'!$E$1,H11939,"")</f>
        <v/>
      </c>
      <c r="J11939" s="16" t="str">
        <f t="shared" si="561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60"/>
        <v>March 21</v>
      </c>
      <c r="H11940" s="27">
        <f t="shared" si="562"/>
        <v>11939</v>
      </c>
      <c r="I11940" s="30" t="str">
        <f>IF(G11940='Check Register'!$E$1,H11940,"")</f>
        <v/>
      </c>
      <c r="J11940" s="16" t="str">
        <f t="shared" si="561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60"/>
        <v>March 21</v>
      </c>
      <c r="H11941" s="27">
        <f t="shared" si="562"/>
        <v>11940</v>
      </c>
      <c r="I11941" s="30" t="str">
        <f>IF(G11941='Check Register'!$E$1,H11941,"")</f>
        <v/>
      </c>
      <c r="J11941" s="16" t="str">
        <f t="shared" si="561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60"/>
        <v>March 21</v>
      </c>
      <c r="H11942" s="27">
        <f t="shared" si="562"/>
        <v>11941</v>
      </c>
      <c r="I11942" s="30" t="str">
        <f>IF(G11942='Check Register'!$E$1,H11942,"")</f>
        <v/>
      </c>
      <c r="J11942" s="16" t="str">
        <f t="shared" si="561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60"/>
        <v>March 21</v>
      </c>
      <c r="H11943" s="27">
        <f t="shared" si="562"/>
        <v>11942</v>
      </c>
      <c r="I11943" s="30" t="str">
        <f>IF(G11943='Check Register'!$E$1,H11943,"")</f>
        <v/>
      </c>
      <c r="J11943" s="16" t="str">
        <f t="shared" si="561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60"/>
        <v>March 21</v>
      </c>
      <c r="H11944" s="27">
        <f t="shared" si="562"/>
        <v>11943</v>
      </c>
      <c r="I11944" s="30" t="str">
        <f>IF(G11944='Check Register'!$E$1,H11944,"")</f>
        <v/>
      </c>
      <c r="J11944" s="16" t="str">
        <f t="shared" si="561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60"/>
        <v>March 21</v>
      </c>
      <c r="H11945" s="27">
        <f t="shared" si="562"/>
        <v>11944</v>
      </c>
      <c r="I11945" s="30" t="str">
        <f>IF(G11945='Check Register'!$E$1,H11945,"")</f>
        <v/>
      </c>
      <c r="J11945" s="16" t="str">
        <f t="shared" si="561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60"/>
        <v>March 21</v>
      </c>
      <c r="H11946" s="27">
        <f t="shared" si="562"/>
        <v>11945</v>
      </c>
      <c r="I11946" s="30" t="str">
        <f>IF(G11946='Check Register'!$E$1,H11946,"")</f>
        <v/>
      </c>
      <c r="J11946" s="16" t="str">
        <f t="shared" si="561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60"/>
        <v>March 21</v>
      </c>
      <c r="H11947" s="27">
        <f t="shared" si="562"/>
        <v>11946</v>
      </c>
      <c r="I11947" s="30" t="str">
        <f>IF(G11947='Check Register'!$E$1,H11947,"")</f>
        <v/>
      </c>
      <c r="J11947" s="16" t="str">
        <f t="shared" si="561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60"/>
        <v>March 21</v>
      </c>
      <c r="H11948" s="27">
        <f t="shared" si="562"/>
        <v>11947</v>
      </c>
      <c r="I11948" s="30" t="str">
        <f>IF(G11948='Check Register'!$E$1,H11948,"")</f>
        <v/>
      </c>
      <c r="J11948" s="16" t="str">
        <f t="shared" si="561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60"/>
        <v>March 21</v>
      </c>
      <c r="H11949" s="27">
        <f t="shared" si="562"/>
        <v>11948</v>
      </c>
      <c r="I11949" s="30" t="str">
        <f>IF(G11949='Check Register'!$E$1,H11949,"")</f>
        <v/>
      </c>
      <c r="J11949" s="16" t="str">
        <f t="shared" si="561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60"/>
        <v>March 21</v>
      </c>
      <c r="H11950" s="27">
        <f t="shared" si="562"/>
        <v>11949</v>
      </c>
      <c r="I11950" s="30" t="str">
        <f>IF(G11950='Check Register'!$E$1,H11950,"")</f>
        <v/>
      </c>
      <c r="J11950" s="16" t="str">
        <f t="shared" si="561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60"/>
        <v>March 21</v>
      </c>
      <c r="H11951" s="27">
        <f t="shared" si="562"/>
        <v>11950</v>
      </c>
      <c r="I11951" s="30" t="str">
        <f>IF(G11951='Check Register'!$E$1,H11951,"")</f>
        <v/>
      </c>
      <c r="J11951" s="16" t="str">
        <f t="shared" si="561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60"/>
        <v>March 21</v>
      </c>
      <c r="H11952" s="27">
        <f t="shared" si="562"/>
        <v>11951</v>
      </c>
      <c r="I11952" s="30" t="str">
        <f>IF(G11952='Check Register'!$E$1,H11952,"")</f>
        <v/>
      </c>
      <c r="J11952" s="16" t="str">
        <f t="shared" si="561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60"/>
        <v>March 21</v>
      </c>
      <c r="H11953" s="27">
        <f t="shared" si="562"/>
        <v>11952</v>
      </c>
      <c r="I11953" s="30" t="str">
        <f>IF(G11953='Check Register'!$E$1,H11953,"")</f>
        <v/>
      </c>
      <c r="J11953" s="16" t="str">
        <f t="shared" si="561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60"/>
        <v>March 21</v>
      </c>
      <c r="H11954" s="27">
        <f t="shared" si="562"/>
        <v>11953</v>
      </c>
      <c r="I11954" s="30" t="str">
        <f>IF(G11954='Check Register'!$E$1,H11954,"")</f>
        <v/>
      </c>
      <c r="J11954" s="16" t="str">
        <f t="shared" si="561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60"/>
        <v>March 21</v>
      </c>
      <c r="H11955" s="27">
        <f t="shared" si="562"/>
        <v>11954</v>
      </c>
      <c r="I11955" s="30" t="str">
        <f>IF(G11955='Check Register'!$E$1,H11955,"")</f>
        <v/>
      </c>
      <c r="J11955" s="16" t="str">
        <f t="shared" si="561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60"/>
        <v>March 21</v>
      </c>
      <c r="H11956" s="27">
        <f t="shared" si="562"/>
        <v>11955</v>
      </c>
      <c r="I11956" s="30" t="str">
        <f>IF(G11956='Check Register'!$E$1,H11956,"")</f>
        <v/>
      </c>
      <c r="J11956" s="16" t="str">
        <f t="shared" si="561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60"/>
        <v>March 21</v>
      </c>
      <c r="H11957" s="27">
        <f t="shared" si="562"/>
        <v>11956</v>
      </c>
      <c r="I11957" s="30" t="str">
        <f>IF(G11957='Check Register'!$E$1,H11957,"")</f>
        <v/>
      </c>
      <c r="J11957" s="16" t="str">
        <f t="shared" si="561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60"/>
        <v>March 21</v>
      </c>
      <c r="H11958" s="27">
        <f t="shared" si="562"/>
        <v>11957</v>
      </c>
      <c r="I11958" s="30" t="str">
        <f>IF(G11958='Check Register'!$E$1,H11958,"")</f>
        <v/>
      </c>
      <c r="J11958" s="16" t="str">
        <f t="shared" si="561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60"/>
        <v>March 21</v>
      </c>
      <c r="H11959" s="27">
        <f t="shared" si="562"/>
        <v>11958</v>
      </c>
      <c r="I11959" s="30" t="str">
        <f>IF(G11959='Check Register'!$E$1,H11959,"")</f>
        <v/>
      </c>
      <c r="J11959" s="16" t="str">
        <f t="shared" si="561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60"/>
        <v>March 21</v>
      </c>
      <c r="H11960" s="27">
        <f t="shared" si="562"/>
        <v>11959</v>
      </c>
      <c r="I11960" s="30" t="str">
        <f>IF(G11960='Check Register'!$E$1,H11960,"")</f>
        <v/>
      </c>
      <c r="J11960" s="16" t="str">
        <f t="shared" si="561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60"/>
        <v>March 21</v>
      </c>
      <c r="H11961" s="27">
        <f t="shared" si="562"/>
        <v>11960</v>
      </c>
      <c r="I11961" s="30" t="str">
        <f>IF(G11961='Check Register'!$E$1,H11961,"")</f>
        <v/>
      </c>
      <c r="J11961" s="16" t="str">
        <f t="shared" si="561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60"/>
        <v>March 21</v>
      </c>
      <c r="H11962" s="27">
        <f t="shared" si="562"/>
        <v>11961</v>
      </c>
      <c r="I11962" s="30" t="str">
        <f>IF(G11962='Check Register'!$E$1,H11962,"")</f>
        <v/>
      </c>
      <c r="J11962" s="16" t="str">
        <f t="shared" si="561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60"/>
        <v>March 21</v>
      </c>
      <c r="H11963" s="27">
        <f t="shared" si="562"/>
        <v>11962</v>
      </c>
      <c r="I11963" s="30" t="str">
        <f>IF(G11963='Check Register'!$E$1,H11963,"")</f>
        <v/>
      </c>
      <c r="J11963" s="16" t="str">
        <f t="shared" si="561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60"/>
        <v>March 21</v>
      </c>
      <c r="H11964" s="27">
        <f t="shared" si="562"/>
        <v>11963</v>
      </c>
      <c r="I11964" s="30" t="str">
        <f>IF(G11964='Check Register'!$E$1,H11964,"")</f>
        <v/>
      </c>
      <c r="J11964" s="16" t="str">
        <f t="shared" si="561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60"/>
        <v>March 21</v>
      </c>
      <c r="H11965" s="27">
        <f t="shared" si="562"/>
        <v>11964</v>
      </c>
      <c r="I11965" s="30" t="str">
        <f>IF(G11965='Check Register'!$E$1,H11965,"")</f>
        <v/>
      </c>
      <c r="J11965" s="16" t="str">
        <f t="shared" si="561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60"/>
        <v>March 21</v>
      </c>
      <c r="H11966" s="27">
        <f t="shared" si="562"/>
        <v>11965</v>
      </c>
      <c r="I11966" s="30" t="str">
        <f>IF(G11966='Check Register'!$E$1,H11966,"")</f>
        <v/>
      </c>
      <c r="J11966" s="16" t="str">
        <f t="shared" si="561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60"/>
        <v>March 21</v>
      </c>
      <c r="H11967" s="27">
        <f t="shared" si="562"/>
        <v>11966</v>
      </c>
      <c r="I11967" s="30" t="str">
        <f>IF(G11967='Check Register'!$E$1,H11967,"")</f>
        <v/>
      </c>
      <c r="J11967" s="16" t="str">
        <f t="shared" si="561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60"/>
        <v>March 21</v>
      </c>
      <c r="H11968" s="27">
        <f t="shared" si="562"/>
        <v>11967</v>
      </c>
      <c r="I11968" s="30" t="str">
        <f>IF(G11968='Check Register'!$E$1,H11968,"")</f>
        <v/>
      </c>
      <c r="J11968" s="16" t="str">
        <f t="shared" si="561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60"/>
        <v>March 21</v>
      </c>
      <c r="H11969" s="27">
        <f t="shared" si="562"/>
        <v>11968</v>
      </c>
      <c r="I11969" s="30" t="str">
        <f>IF(G11969='Check Register'!$E$1,H11969,"")</f>
        <v/>
      </c>
      <c r="J11969" s="16" t="str">
        <f t="shared" si="561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3">VLOOKUP(C11970,W:Y,3,TRUE)</f>
        <v>March 21</v>
      </c>
      <c r="H11970" s="27">
        <f t="shared" si="562"/>
        <v>11969</v>
      </c>
      <c r="I11970" s="30" t="str">
        <f>IF(G11970='Check Register'!$E$1,H11970,"")</f>
        <v/>
      </c>
      <c r="J11970" s="16" t="str">
        <f t="shared" ref="J11970:J12033" si="564">IFERROR(SMALL($I$2:$I$100000,H11970),"")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3"/>
        <v>March 21</v>
      </c>
      <c r="H11971" s="27">
        <f t="shared" si="562"/>
        <v>11970</v>
      </c>
      <c r="I11971" s="30" t="str">
        <f>IF(G11971='Check Register'!$E$1,H11971,"")</f>
        <v/>
      </c>
      <c r="J11971" s="16" t="str">
        <f t="shared" si="564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3"/>
        <v>March 21</v>
      </c>
      <c r="H11972" s="27">
        <f t="shared" si="562"/>
        <v>11971</v>
      </c>
      <c r="I11972" s="30" t="str">
        <f>IF(G11972='Check Register'!$E$1,H11972,"")</f>
        <v/>
      </c>
      <c r="J11972" s="16" t="str">
        <f t="shared" si="564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3"/>
        <v>March 21</v>
      </c>
      <c r="H11973" s="27">
        <f t="shared" si="562"/>
        <v>11972</v>
      </c>
      <c r="I11973" s="30" t="str">
        <f>IF(G11973='Check Register'!$E$1,H11973,"")</f>
        <v/>
      </c>
      <c r="J11973" s="16" t="str">
        <f t="shared" si="564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3"/>
        <v>March 21</v>
      </c>
      <c r="H11974" s="27">
        <f t="shared" si="562"/>
        <v>11973</v>
      </c>
      <c r="I11974" s="30" t="str">
        <f>IF(G11974='Check Register'!$E$1,H11974,"")</f>
        <v/>
      </c>
      <c r="J11974" s="16" t="str">
        <f t="shared" si="564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3"/>
        <v>March 21</v>
      </c>
      <c r="H11975" s="27">
        <f t="shared" si="562"/>
        <v>11974</v>
      </c>
      <c r="I11975" s="30" t="str">
        <f>IF(G11975='Check Register'!$E$1,H11975,"")</f>
        <v/>
      </c>
      <c r="J11975" s="16" t="str">
        <f t="shared" si="564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3"/>
        <v>March 21</v>
      </c>
      <c r="H11976" s="27">
        <f t="shared" ref="H11976:H12039" si="565">1+H11975</f>
        <v>11975</v>
      </c>
      <c r="I11976" s="30" t="str">
        <f>IF(G11976='Check Register'!$E$1,H11976,"")</f>
        <v/>
      </c>
      <c r="J11976" s="16" t="str">
        <f t="shared" si="564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3"/>
        <v>March 21</v>
      </c>
      <c r="H11977" s="27">
        <f t="shared" si="565"/>
        <v>11976</v>
      </c>
      <c r="I11977" s="30" t="str">
        <f>IF(G11977='Check Register'!$E$1,H11977,"")</f>
        <v/>
      </c>
      <c r="J11977" s="16" t="str">
        <f t="shared" si="564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3"/>
        <v>March 21</v>
      </c>
      <c r="H11978" s="27">
        <f t="shared" si="565"/>
        <v>11977</v>
      </c>
      <c r="I11978" s="30" t="str">
        <f>IF(G11978='Check Register'!$E$1,H11978,"")</f>
        <v/>
      </c>
      <c r="J11978" s="16" t="str">
        <f t="shared" si="564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3"/>
        <v>March 21</v>
      </c>
      <c r="H11979" s="27">
        <f t="shared" si="565"/>
        <v>11978</v>
      </c>
      <c r="I11979" s="30" t="str">
        <f>IF(G11979='Check Register'!$E$1,H11979,"")</f>
        <v/>
      </c>
      <c r="J11979" s="16" t="str">
        <f t="shared" si="564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3"/>
        <v>March 21</v>
      </c>
      <c r="H11980" s="27">
        <f t="shared" si="565"/>
        <v>11979</v>
      </c>
      <c r="I11980" s="30" t="str">
        <f>IF(G11980='Check Register'!$E$1,H11980,"")</f>
        <v/>
      </c>
      <c r="J11980" s="16" t="str">
        <f t="shared" si="564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3"/>
        <v>March 21</v>
      </c>
      <c r="H11981" s="27">
        <f t="shared" si="565"/>
        <v>11980</v>
      </c>
      <c r="I11981" s="30" t="str">
        <f>IF(G11981='Check Register'!$E$1,H11981,"")</f>
        <v/>
      </c>
      <c r="J11981" s="16" t="str">
        <f t="shared" si="564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3"/>
        <v>March 21</v>
      </c>
      <c r="H11982" s="27">
        <f t="shared" si="565"/>
        <v>11981</v>
      </c>
      <c r="I11982" s="30" t="str">
        <f>IF(G11982='Check Register'!$E$1,H11982,"")</f>
        <v/>
      </c>
      <c r="J11982" s="16" t="str">
        <f t="shared" si="564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3"/>
        <v>March 21</v>
      </c>
      <c r="H11983" s="27">
        <f t="shared" si="565"/>
        <v>11982</v>
      </c>
      <c r="I11983" s="30" t="str">
        <f>IF(G11983='Check Register'!$E$1,H11983,"")</f>
        <v/>
      </c>
      <c r="J11983" s="16" t="str">
        <f t="shared" si="564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3"/>
        <v>March 21</v>
      </c>
      <c r="H11984" s="27">
        <f t="shared" si="565"/>
        <v>11983</v>
      </c>
      <c r="I11984" s="30" t="str">
        <f>IF(G11984='Check Register'!$E$1,H11984,"")</f>
        <v/>
      </c>
      <c r="J11984" s="16" t="str">
        <f t="shared" si="564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3"/>
        <v>March 21</v>
      </c>
      <c r="H11985" s="27">
        <f t="shared" si="565"/>
        <v>11984</v>
      </c>
      <c r="I11985" s="30" t="str">
        <f>IF(G11985='Check Register'!$E$1,H11985,"")</f>
        <v/>
      </c>
      <c r="J11985" s="16" t="str">
        <f t="shared" si="564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3"/>
        <v>March 21</v>
      </c>
      <c r="H11986" s="27">
        <f t="shared" si="565"/>
        <v>11985</v>
      </c>
      <c r="I11986" s="30" t="str">
        <f>IF(G11986='Check Register'!$E$1,H11986,"")</f>
        <v/>
      </c>
      <c r="J11986" s="16" t="str">
        <f t="shared" si="564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3"/>
        <v>March 21</v>
      </c>
      <c r="H11987" s="27">
        <f t="shared" si="565"/>
        <v>11986</v>
      </c>
      <c r="I11987" s="30" t="str">
        <f>IF(G11987='Check Register'!$E$1,H11987,"")</f>
        <v/>
      </c>
      <c r="J11987" s="16" t="str">
        <f t="shared" si="564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3"/>
        <v>March 21</v>
      </c>
      <c r="H11988" s="27">
        <f t="shared" si="565"/>
        <v>11987</v>
      </c>
      <c r="I11988" s="30" t="str">
        <f>IF(G11988='Check Register'!$E$1,H11988,"")</f>
        <v/>
      </c>
      <c r="J11988" s="16" t="str">
        <f t="shared" si="564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3"/>
        <v>March 21</v>
      </c>
      <c r="H11989" s="27">
        <f t="shared" si="565"/>
        <v>11988</v>
      </c>
      <c r="I11989" s="30" t="str">
        <f>IF(G11989='Check Register'!$E$1,H11989,"")</f>
        <v/>
      </c>
      <c r="J11989" s="16" t="str">
        <f t="shared" si="564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3"/>
        <v>March 21</v>
      </c>
      <c r="H11990" s="27">
        <f t="shared" si="565"/>
        <v>11989</v>
      </c>
      <c r="I11990" s="30" t="str">
        <f>IF(G11990='Check Register'!$E$1,H11990,"")</f>
        <v/>
      </c>
      <c r="J11990" s="16" t="str">
        <f t="shared" si="564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3"/>
        <v>March 21</v>
      </c>
      <c r="H11991" s="27">
        <f t="shared" si="565"/>
        <v>11990</v>
      </c>
      <c r="I11991" s="30" t="str">
        <f>IF(G11991='Check Register'!$E$1,H11991,"")</f>
        <v/>
      </c>
      <c r="J11991" s="16" t="str">
        <f t="shared" si="564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3"/>
        <v>March 21</v>
      </c>
      <c r="H11992" s="27">
        <f t="shared" si="565"/>
        <v>11991</v>
      </c>
      <c r="I11992" s="30" t="str">
        <f>IF(G11992='Check Register'!$E$1,H11992,"")</f>
        <v/>
      </c>
      <c r="J11992" s="16" t="str">
        <f t="shared" si="564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3"/>
        <v>March 21</v>
      </c>
      <c r="H11993" s="27">
        <f t="shared" si="565"/>
        <v>11992</v>
      </c>
      <c r="I11993" s="30" t="str">
        <f>IF(G11993='Check Register'!$E$1,H11993,"")</f>
        <v/>
      </c>
      <c r="J11993" s="16" t="str">
        <f t="shared" si="564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3"/>
        <v>March 21</v>
      </c>
      <c r="H11994" s="27">
        <f t="shared" si="565"/>
        <v>11993</v>
      </c>
      <c r="I11994" s="30" t="str">
        <f>IF(G11994='Check Register'!$E$1,H11994,"")</f>
        <v/>
      </c>
      <c r="J11994" s="16" t="str">
        <f t="shared" si="564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3"/>
        <v>March 21</v>
      </c>
      <c r="H11995" s="27">
        <f t="shared" si="565"/>
        <v>11994</v>
      </c>
      <c r="I11995" s="30" t="str">
        <f>IF(G11995='Check Register'!$E$1,H11995,"")</f>
        <v/>
      </c>
      <c r="J11995" s="16" t="str">
        <f t="shared" si="564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3"/>
        <v>March 21</v>
      </c>
      <c r="H11996" s="27">
        <f t="shared" si="565"/>
        <v>11995</v>
      </c>
      <c r="I11996" s="30" t="str">
        <f>IF(G11996='Check Register'!$E$1,H11996,"")</f>
        <v/>
      </c>
      <c r="J11996" s="16" t="str">
        <f t="shared" si="564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3"/>
        <v>March 21</v>
      </c>
      <c r="H11997" s="27">
        <f t="shared" si="565"/>
        <v>11996</v>
      </c>
      <c r="I11997" s="30" t="str">
        <f>IF(G11997='Check Register'!$E$1,H11997,"")</f>
        <v/>
      </c>
      <c r="J11997" s="16" t="str">
        <f t="shared" si="564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3"/>
        <v>March 21</v>
      </c>
      <c r="H11998" s="27">
        <f t="shared" si="565"/>
        <v>11997</v>
      </c>
      <c r="I11998" s="30" t="str">
        <f>IF(G11998='Check Register'!$E$1,H11998,"")</f>
        <v/>
      </c>
      <c r="J11998" s="16" t="str">
        <f t="shared" si="564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3"/>
        <v>April 21</v>
      </c>
      <c r="H11999" s="27">
        <f t="shared" si="565"/>
        <v>11998</v>
      </c>
      <c r="I11999" s="30" t="str">
        <f>IF(G11999='Check Register'!$E$1,H11999,"")</f>
        <v/>
      </c>
      <c r="J11999" s="16" t="str">
        <f t="shared" si="564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3"/>
        <v>April 21</v>
      </c>
      <c r="H12000" s="27">
        <f t="shared" si="565"/>
        <v>11999</v>
      </c>
      <c r="I12000" s="30" t="str">
        <f>IF(G12000='Check Register'!$E$1,H12000,"")</f>
        <v/>
      </c>
      <c r="J12000" s="16" t="str">
        <f t="shared" si="564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3"/>
        <v>April 21</v>
      </c>
      <c r="H12001" s="27">
        <f t="shared" si="565"/>
        <v>12000</v>
      </c>
      <c r="I12001" s="30" t="str">
        <f>IF(G12001='Check Register'!$E$1,H12001,"")</f>
        <v/>
      </c>
      <c r="J12001" s="16" t="str">
        <f t="shared" si="564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3"/>
        <v>April 21</v>
      </c>
      <c r="H12002" s="27">
        <f t="shared" si="565"/>
        <v>12001</v>
      </c>
      <c r="I12002" s="30" t="str">
        <f>IF(G12002='Check Register'!$E$1,H12002,"")</f>
        <v/>
      </c>
      <c r="J12002" s="16" t="str">
        <f t="shared" si="564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3"/>
        <v>April 21</v>
      </c>
      <c r="H12003" s="27">
        <f t="shared" si="565"/>
        <v>12002</v>
      </c>
      <c r="I12003" s="30" t="str">
        <f>IF(G12003='Check Register'!$E$1,H12003,"")</f>
        <v/>
      </c>
      <c r="J12003" s="16" t="str">
        <f t="shared" si="564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3"/>
        <v>April 21</v>
      </c>
      <c r="H12004" s="27">
        <f t="shared" si="565"/>
        <v>12003</v>
      </c>
      <c r="I12004" s="30" t="str">
        <f>IF(G12004='Check Register'!$E$1,H12004,"")</f>
        <v/>
      </c>
      <c r="J12004" s="16" t="str">
        <f t="shared" si="564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3"/>
        <v>April 21</v>
      </c>
      <c r="H12005" s="27">
        <f t="shared" si="565"/>
        <v>12004</v>
      </c>
      <c r="I12005" s="30" t="str">
        <f>IF(G12005='Check Register'!$E$1,H12005,"")</f>
        <v/>
      </c>
      <c r="J12005" s="16" t="str">
        <f t="shared" si="564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3"/>
        <v>April 21</v>
      </c>
      <c r="H12006" s="27">
        <f t="shared" si="565"/>
        <v>12005</v>
      </c>
      <c r="I12006" s="30" t="str">
        <f>IF(G12006='Check Register'!$E$1,H12006,"")</f>
        <v/>
      </c>
      <c r="J12006" s="16" t="str">
        <f t="shared" si="564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3"/>
        <v>April 21</v>
      </c>
      <c r="H12007" s="27">
        <f t="shared" si="565"/>
        <v>12006</v>
      </c>
      <c r="I12007" s="30" t="str">
        <f>IF(G12007='Check Register'!$E$1,H12007,"")</f>
        <v/>
      </c>
      <c r="J12007" s="16" t="str">
        <f t="shared" si="564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3"/>
        <v>April 21</v>
      </c>
      <c r="H12008" s="27">
        <f t="shared" si="565"/>
        <v>12007</v>
      </c>
      <c r="I12008" s="30" t="str">
        <f>IF(G12008='Check Register'!$E$1,H12008,"")</f>
        <v/>
      </c>
      <c r="J12008" s="16" t="str">
        <f t="shared" si="564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3"/>
        <v>April 21</v>
      </c>
      <c r="H12009" s="27">
        <f t="shared" si="565"/>
        <v>12008</v>
      </c>
      <c r="I12009" s="30" t="str">
        <f>IF(G12009='Check Register'!$E$1,H12009,"")</f>
        <v/>
      </c>
      <c r="J12009" s="16" t="str">
        <f t="shared" si="564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3"/>
        <v>April 21</v>
      </c>
      <c r="H12010" s="27">
        <f t="shared" si="565"/>
        <v>12009</v>
      </c>
      <c r="I12010" s="30" t="str">
        <f>IF(G12010='Check Register'!$E$1,H12010,"")</f>
        <v/>
      </c>
      <c r="J12010" s="16" t="str">
        <f t="shared" si="564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3"/>
        <v>April 21</v>
      </c>
      <c r="H12011" s="27">
        <f t="shared" si="565"/>
        <v>12010</v>
      </c>
      <c r="I12011" s="30" t="str">
        <f>IF(G12011='Check Register'!$E$1,H12011,"")</f>
        <v/>
      </c>
      <c r="J12011" s="16" t="str">
        <f t="shared" si="564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3"/>
        <v>April 21</v>
      </c>
      <c r="H12012" s="27">
        <f t="shared" si="565"/>
        <v>12011</v>
      </c>
      <c r="I12012" s="30" t="str">
        <f>IF(G12012='Check Register'!$E$1,H12012,"")</f>
        <v/>
      </c>
      <c r="J12012" s="16" t="str">
        <f t="shared" si="564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3"/>
        <v>April 21</v>
      </c>
      <c r="H12013" s="27">
        <f t="shared" si="565"/>
        <v>12012</v>
      </c>
      <c r="I12013" s="30" t="str">
        <f>IF(G12013='Check Register'!$E$1,H12013,"")</f>
        <v/>
      </c>
      <c r="J12013" s="16" t="str">
        <f t="shared" si="564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3"/>
        <v>April 21</v>
      </c>
      <c r="H12014" s="27">
        <f t="shared" si="565"/>
        <v>12013</v>
      </c>
      <c r="I12014" s="30" t="str">
        <f>IF(G12014='Check Register'!$E$1,H12014,"")</f>
        <v/>
      </c>
      <c r="J12014" s="16" t="str">
        <f t="shared" si="564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3"/>
        <v>April 21</v>
      </c>
      <c r="H12015" s="27">
        <f t="shared" si="565"/>
        <v>12014</v>
      </c>
      <c r="I12015" s="30" t="str">
        <f>IF(G12015='Check Register'!$E$1,H12015,"")</f>
        <v/>
      </c>
      <c r="J12015" s="16" t="str">
        <f t="shared" si="564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3"/>
        <v>April 21</v>
      </c>
      <c r="H12016" s="27">
        <f t="shared" si="565"/>
        <v>12015</v>
      </c>
      <c r="I12016" s="30" t="str">
        <f>IF(G12016='Check Register'!$E$1,H12016,"")</f>
        <v/>
      </c>
      <c r="J12016" s="16" t="str">
        <f t="shared" si="564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3"/>
        <v>April 21</v>
      </c>
      <c r="H12017" s="27">
        <f t="shared" si="565"/>
        <v>12016</v>
      </c>
      <c r="I12017" s="30" t="str">
        <f>IF(G12017='Check Register'!$E$1,H12017,"")</f>
        <v/>
      </c>
      <c r="J12017" s="16" t="str">
        <f t="shared" si="564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3"/>
        <v>April 21</v>
      </c>
      <c r="H12018" s="27">
        <f t="shared" si="565"/>
        <v>12017</v>
      </c>
      <c r="I12018" s="30" t="str">
        <f>IF(G12018='Check Register'!$E$1,H12018,"")</f>
        <v/>
      </c>
      <c r="J12018" s="16" t="str">
        <f t="shared" si="564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3"/>
        <v>April 21</v>
      </c>
      <c r="H12019" s="27">
        <f t="shared" si="565"/>
        <v>12018</v>
      </c>
      <c r="I12019" s="30" t="str">
        <f>IF(G12019='Check Register'!$E$1,H12019,"")</f>
        <v/>
      </c>
      <c r="J12019" s="16" t="str">
        <f t="shared" si="564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3"/>
        <v>April 21</v>
      </c>
      <c r="H12020" s="27">
        <f t="shared" si="565"/>
        <v>12019</v>
      </c>
      <c r="I12020" s="30" t="str">
        <f>IF(G12020='Check Register'!$E$1,H12020,"")</f>
        <v/>
      </c>
      <c r="J12020" s="16" t="str">
        <f t="shared" si="564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3"/>
        <v>April 21</v>
      </c>
      <c r="H12021" s="27">
        <f t="shared" si="565"/>
        <v>12020</v>
      </c>
      <c r="I12021" s="30" t="str">
        <f>IF(G12021='Check Register'!$E$1,H12021,"")</f>
        <v/>
      </c>
      <c r="J12021" s="16" t="str">
        <f t="shared" si="564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3"/>
        <v>April 21</v>
      </c>
      <c r="H12022" s="27">
        <f t="shared" si="565"/>
        <v>12021</v>
      </c>
      <c r="I12022" s="30" t="str">
        <f>IF(G12022='Check Register'!$E$1,H12022,"")</f>
        <v/>
      </c>
      <c r="J12022" s="16" t="str">
        <f t="shared" si="564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3"/>
        <v>April 21</v>
      </c>
      <c r="H12023" s="27">
        <f t="shared" si="565"/>
        <v>12022</v>
      </c>
      <c r="I12023" s="30" t="str">
        <f>IF(G12023='Check Register'!$E$1,H12023,"")</f>
        <v/>
      </c>
      <c r="J12023" s="16" t="str">
        <f t="shared" si="564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3"/>
        <v>April 21</v>
      </c>
      <c r="H12024" s="27">
        <f t="shared" si="565"/>
        <v>12023</v>
      </c>
      <c r="I12024" s="30" t="str">
        <f>IF(G12024='Check Register'!$E$1,H12024,"")</f>
        <v/>
      </c>
      <c r="J12024" s="16" t="str">
        <f t="shared" si="564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3"/>
        <v>April 21</v>
      </c>
      <c r="H12025" s="27">
        <f t="shared" si="565"/>
        <v>12024</v>
      </c>
      <c r="I12025" s="30" t="str">
        <f>IF(G12025='Check Register'!$E$1,H12025,"")</f>
        <v/>
      </c>
      <c r="J12025" s="16" t="str">
        <f t="shared" si="564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3"/>
        <v>April 21</v>
      </c>
      <c r="H12026" s="27">
        <f t="shared" si="565"/>
        <v>12025</v>
      </c>
      <c r="I12026" s="30" t="str">
        <f>IF(G12026='Check Register'!$E$1,H12026,"")</f>
        <v/>
      </c>
      <c r="J12026" s="16" t="str">
        <f t="shared" si="564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3"/>
        <v>April 21</v>
      </c>
      <c r="H12027" s="27">
        <f t="shared" si="565"/>
        <v>12026</v>
      </c>
      <c r="I12027" s="30" t="str">
        <f>IF(G12027='Check Register'!$E$1,H12027,"")</f>
        <v/>
      </c>
      <c r="J12027" s="16" t="str">
        <f t="shared" si="564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3"/>
        <v>April 21</v>
      </c>
      <c r="H12028" s="27">
        <f t="shared" si="565"/>
        <v>12027</v>
      </c>
      <c r="I12028" s="30" t="str">
        <f>IF(G12028='Check Register'!$E$1,H12028,"")</f>
        <v/>
      </c>
      <c r="J12028" s="16" t="str">
        <f t="shared" si="564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3"/>
        <v>April 21</v>
      </c>
      <c r="H12029" s="27">
        <f t="shared" si="565"/>
        <v>12028</v>
      </c>
      <c r="I12029" s="30" t="str">
        <f>IF(G12029='Check Register'!$E$1,H12029,"")</f>
        <v/>
      </c>
      <c r="J12029" s="16" t="str">
        <f t="shared" si="564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3"/>
        <v>April 21</v>
      </c>
      <c r="H12030" s="27">
        <f t="shared" si="565"/>
        <v>12029</v>
      </c>
      <c r="I12030" s="30" t="str">
        <f>IF(G12030='Check Register'!$E$1,H12030,"")</f>
        <v/>
      </c>
      <c r="J12030" s="16" t="str">
        <f t="shared" si="564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3"/>
        <v>April 21</v>
      </c>
      <c r="H12031" s="27">
        <f t="shared" si="565"/>
        <v>12030</v>
      </c>
      <c r="I12031" s="30" t="str">
        <f>IF(G12031='Check Register'!$E$1,H12031,"")</f>
        <v/>
      </c>
      <c r="J12031" s="16" t="str">
        <f t="shared" si="564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3"/>
        <v>April 21</v>
      </c>
      <c r="H12032" s="27">
        <f t="shared" si="565"/>
        <v>12031</v>
      </c>
      <c r="I12032" s="30" t="str">
        <f>IF(G12032='Check Register'!$E$1,H12032,"")</f>
        <v/>
      </c>
      <c r="J12032" s="16" t="str">
        <f t="shared" si="564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3"/>
        <v>April 21</v>
      </c>
      <c r="H12033" s="27">
        <f t="shared" si="565"/>
        <v>12032</v>
      </c>
      <c r="I12033" s="30" t="str">
        <f>IF(G12033='Check Register'!$E$1,H12033,"")</f>
        <v/>
      </c>
      <c r="J12033" s="16" t="str">
        <f t="shared" si="564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6">VLOOKUP(C12034,W:Y,3,TRUE)</f>
        <v>April 21</v>
      </c>
      <c r="H12034" s="27">
        <f t="shared" si="565"/>
        <v>12033</v>
      </c>
      <c r="I12034" s="30" t="str">
        <f>IF(G12034='Check Register'!$E$1,H12034,"")</f>
        <v/>
      </c>
      <c r="J12034" s="16" t="str">
        <f t="shared" ref="J12034:J12097" si="567">IFERROR(SMALL($I$2:$I$100000,H12034),"")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6"/>
        <v>April 21</v>
      </c>
      <c r="H12035" s="27">
        <f t="shared" si="565"/>
        <v>12034</v>
      </c>
      <c r="I12035" s="30" t="str">
        <f>IF(G12035='Check Register'!$E$1,H12035,"")</f>
        <v/>
      </c>
      <c r="J12035" s="16" t="str">
        <f t="shared" si="567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6"/>
        <v>April 21</v>
      </c>
      <c r="H12036" s="27">
        <f t="shared" si="565"/>
        <v>12035</v>
      </c>
      <c r="I12036" s="30" t="str">
        <f>IF(G12036='Check Register'!$E$1,H12036,"")</f>
        <v/>
      </c>
      <c r="J12036" s="16" t="str">
        <f t="shared" si="567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6"/>
        <v>April 21</v>
      </c>
      <c r="H12037" s="27">
        <f t="shared" si="565"/>
        <v>12036</v>
      </c>
      <c r="I12037" s="30" t="str">
        <f>IF(G12037='Check Register'!$E$1,H12037,"")</f>
        <v/>
      </c>
      <c r="J12037" s="16" t="str">
        <f t="shared" si="567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6"/>
        <v>April 21</v>
      </c>
      <c r="H12038" s="27">
        <f t="shared" si="565"/>
        <v>12037</v>
      </c>
      <c r="I12038" s="30" t="str">
        <f>IF(G12038='Check Register'!$E$1,H12038,"")</f>
        <v/>
      </c>
      <c r="J12038" s="16" t="str">
        <f t="shared" si="567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6"/>
        <v>April 21</v>
      </c>
      <c r="H12039" s="27">
        <f t="shared" si="565"/>
        <v>12038</v>
      </c>
      <c r="I12039" s="30" t="str">
        <f>IF(G12039='Check Register'!$E$1,H12039,"")</f>
        <v/>
      </c>
      <c r="J12039" s="16" t="str">
        <f t="shared" si="567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6"/>
        <v>April 21</v>
      </c>
      <c r="H12040" s="27">
        <f t="shared" ref="H12040:H12103" si="568">1+H12039</f>
        <v>12039</v>
      </c>
      <c r="I12040" s="30" t="str">
        <f>IF(G12040='Check Register'!$E$1,H12040,"")</f>
        <v/>
      </c>
      <c r="J12040" s="16" t="str">
        <f t="shared" si="567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6"/>
        <v>April 21</v>
      </c>
      <c r="H12041" s="27">
        <f t="shared" si="568"/>
        <v>12040</v>
      </c>
      <c r="I12041" s="30" t="str">
        <f>IF(G12041='Check Register'!$E$1,H12041,"")</f>
        <v/>
      </c>
      <c r="J12041" s="16" t="str">
        <f t="shared" si="567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6"/>
        <v>April 21</v>
      </c>
      <c r="H12042" s="27">
        <f t="shared" si="568"/>
        <v>12041</v>
      </c>
      <c r="I12042" s="30" t="str">
        <f>IF(G12042='Check Register'!$E$1,H12042,"")</f>
        <v/>
      </c>
      <c r="J12042" s="16" t="str">
        <f t="shared" si="567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6"/>
        <v>April 21</v>
      </c>
      <c r="H12043" s="27">
        <f t="shared" si="568"/>
        <v>12042</v>
      </c>
      <c r="I12043" s="30" t="str">
        <f>IF(G12043='Check Register'!$E$1,H12043,"")</f>
        <v/>
      </c>
      <c r="J12043" s="16" t="str">
        <f t="shared" si="567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6"/>
        <v>April 21</v>
      </c>
      <c r="H12044" s="27">
        <f t="shared" si="568"/>
        <v>12043</v>
      </c>
      <c r="I12044" s="30" t="str">
        <f>IF(G12044='Check Register'!$E$1,H12044,"")</f>
        <v/>
      </c>
      <c r="J12044" s="16" t="str">
        <f t="shared" si="567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6"/>
        <v>April 21</v>
      </c>
      <c r="H12045" s="27">
        <f t="shared" si="568"/>
        <v>12044</v>
      </c>
      <c r="I12045" s="30" t="str">
        <f>IF(G12045='Check Register'!$E$1,H12045,"")</f>
        <v/>
      </c>
      <c r="J12045" s="16" t="str">
        <f t="shared" si="567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6"/>
        <v>April 21</v>
      </c>
      <c r="H12046" s="27">
        <f t="shared" si="568"/>
        <v>12045</v>
      </c>
      <c r="I12046" s="30" t="str">
        <f>IF(G12046='Check Register'!$E$1,H12046,"")</f>
        <v/>
      </c>
      <c r="J12046" s="16" t="str">
        <f t="shared" si="567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6"/>
        <v>April 21</v>
      </c>
      <c r="H12047" s="27">
        <f t="shared" si="568"/>
        <v>12046</v>
      </c>
      <c r="I12047" s="30" t="str">
        <f>IF(G12047='Check Register'!$E$1,H12047,"")</f>
        <v/>
      </c>
      <c r="J12047" s="16" t="str">
        <f t="shared" si="567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6"/>
        <v>April 21</v>
      </c>
      <c r="H12048" s="27">
        <f t="shared" si="568"/>
        <v>12047</v>
      </c>
      <c r="I12048" s="30" t="str">
        <f>IF(G12048='Check Register'!$E$1,H12048,"")</f>
        <v/>
      </c>
      <c r="J12048" s="16" t="str">
        <f t="shared" si="567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6"/>
        <v>April 21</v>
      </c>
      <c r="H12049" s="27">
        <f t="shared" si="568"/>
        <v>12048</v>
      </c>
      <c r="I12049" s="30" t="str">
        <f>IF(G12049='Check Register'!$E$1,H12049,"")</f>
        <v/>
      </c>
      <c r="J12049" s="16" t="str">
        <f t="shared" si="567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6"/>
        <v>April 21</v>
      </c>
      <c r="H12050" s="27">
        <f t="shared" si="568"/>
        <v>12049</v>
      </c>
      <c r="I12050" s="30" t="str">
        <f>IF(G12050='Check Register'!$E$1,H12050,"")</f>
        <v/>
      </c>
      <c r="J12050" s="16" t="str">
        <f t="shared" si="567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6"/>
        <v>April 21</v>
      </c>
      <c r="H12051" s="27">
        <f t="shared" si="568"/>
        <v>12050</v>
      </c>
      <c r="I12051" s="30" t="str">
        <f>IF(G12051='Check Register'!$E$1,H12051,"")</f>
        <v/>
      </c>
      <c r="J12051" s="16" t="str">
        <f t="shared" si="567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6"/>
        <v>April 21</v>
      </c>
      <c r="H12052" s="27">
        <f t="shared" si="568"/>
        <v>12051</v>
      </c>
      <c r="I12052" s="30" t="str">
        <f>IF(G12052='Check Register'!$E$1,H12052,"")</f>
        <v/>
      </c>
      <c r="J12052" s="16" t="str">
        <f t="shared" si="567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6"/>
        <v>April 21</v>
      </c>
      <c r="H12053" s="27">
        <f t="shared" si="568"/>
        <v>12052</v>
      </c>
      <c r="I12053" s="30" t="str">
        <f>IF(G12053='Check Register'!$E$1,H12053,"")</f>
        <v/>
      </c>
      <c r="J12053" s="16" t="str">
        <f t="shared" si="567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6"/>
        <v>April 21</v>
      </c>
      <c r="H12054" s="27">
        <f t="shared" si="568"/>
        <v>12053</v>
      </c>
      <c r="I12054" s="30" t="str">
        <f>IF(G12054='Check Register'!$E$1,H12054,"")</f>
        <v/>
      </c>
      <c r="J12054" s="16" t="str">
        <f t="shared" si="567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6"/>
        <v>April 21</v>
      </c>
      <c r="H12055" s="27">
        <f t="shared" si="568"/>
        <v>12054</v>
      </c>
      <c r="I12055" s="30" t="str">
        <f>IF(G12055='Check Register'!$E$1,H12055,"")</f>
        <v/>
      </c>
      <c r="J12055" s="16" t="str">
        <f t="shared" si="567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6"/>
        <v>April 21</v>
      </c>
      <c r="H12056" s="27">
        <f t="shared" si="568"/>
        <v>12055</v>
      </c>
      <c r="I12056" s="30" t="str">
        <f>IF(G12056='Check Register'!$E$1,H12056,"")</f>
        <v/>
      </c>
      <c r="J12056" s="16" t="str">
        <f t="shared" si="567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6"/>
        <v>April 21</v>
      </c>
      <c r="H12057" s="27">
        <f t="shared" si="568"/>
        <v>12056</v>
      </c>
      <c r="I12057" s="30" t="str">
        <f>IF(G12057='Check Register'!$E$1,H12057,"")</f>
        <v/>
      </c>
      <c r="J12057" s="16" t="str">
        <f t="shared" si="567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6"/>
        <v>April 21</v>
      </c>
      <c r="H12058" s="27">
        <f t="shared" si="568"/>
        <v>12057</v>
      </c>
      <c r="I12058" s="30" t="str">
        <f>IF(G12058='Check Register'!$E$1,H12058,"")</f>
        <v/>
      </c>
      <c r="J12058" s="16" t="str">
        <f t="shared" si="567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6"/>
        <v>April 21</v>
      </c>
      <c r="H12059" s="27">
        <f t="shared" si="568"/>
        <v>12058</v>
      </c>
      <c r="I12059" s="30" t="str">
        <f>IF(G12059='Check Register'!$E$1,H12059,"")</f>
        <v/>
      </c>
      <c r="J12059" s="16" t="str">
        <f t="shared" si="567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6"/>
        <v>April 21</v>
      </c>
      <c r="H12060" s="27">
        <f t="shared" si="568"/>
        <v>12059</v>
      </c>
      <c r="I12060" s="30" t="str">
        <f>IF(G12060='Check Register'!$E$1,H12060,"")</f>
        <v/>
      </c>
      <c r="J12060" s="16" t="str">
        <f t="shared" si="567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6"/>
        <v>April 21</v>
      </c>
      <c r="H12061" s="27">
        <f t="shared" si="568"/>
        <v>12060</v>
      </c>
      <c r="I12061" s="30" t="str">
        <f>IF(G12061='Check Register'!$E$1,H12061,"")</f>
        <v/>
      </c>
      <c r="J12061" s="16" t="str">
        <f t="shared" si="567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6"/>
        <v>April 21</v>
      </c>
      <c r="H12062" s="27">
        <f t="shared" si="568"/>
        <v>12061</v>
      </c>
      <c r="I12062" s="30" t="str">
        <f>IF(G12062='Check Register'!$E$1,H12062,"")</f>
        <v/>
      </c>
      <c r="J12062" s="16" t="str">
        <f t="shared" si="567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6"/>
        <v>April 21</v>
      </c>
      <c r="H12063" s="27">
        <f t="shared" si="568"/>
        <v>12062</v>
      </c>
      <c r="I12063" s="30" t="str">
        <f>IF(G12063='Check Register'!$E$1,H12063,"")</f>
        <v/>
      </c>
      <c r="J12063" s="16" t="str">
        <f t="shared" si="567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6"/>
        <v>April 21</v>
      </c>
      <c r="H12064" s="27">
        <f t="shared" si="568"/>
        <v>12063</v>
      </c>
      <c r="I12064" s="30" t="str">
        <f>IF(G12064='Check Register'!$E$1,H12064,"")</f>
        <v/>
      </c>
      <c r="J12064" s="16" t="str">
        <f t="shared" si="567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6"/>
        <v>April 21</v>
      </c>
      <c r="H12065" s="27">
        <f t="shared" si="568"/>
        <v>12064</v>
      </c>
      <c r="I12065" s="30" t="str">
        <f>IF(G12065='Check Register'!$E$1,H12065,"")</f>
        <v/>
      </c>
      <c r="J12065" s="16" t="str">
        <f t="shared" si="567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6"/>
        <v>April 21</v>
      </c>
      <c r="H12066" s="27">
        <f t="shared" si="568"/>
        <v>12065</v>
      </c>
      <c r="I12066" s="30" t="str">
        <f>IF(G12066='Check Register'!$E$1,H12066,"")</f>
        <v/>
      </c>
      <c r="J12066" s="16" t="str">
        <f t="shared" si="567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6"/>
        <v>April 21</v>
      </c>
      <c r="H12067" s="27">
        <f t="shared" si="568"/>
        <v>12066</v>
      </c>
      <c r="I12067" s="30" t="str">
        <f>IF(G12067='Check Register'!$E$1,H12067,"")</f>
        <v/>
      </c>
      <c r="J12067" s="16" t="str">
        <f t="shared" si="567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6"/>
        <v>April 21</v>
      </c>
      <c r="H12068" s="27">
        <f t="shared" si="568"/>
        <v>12067</v>
      </c>
      <c r="I12068" s="30" t="str">
        <f>IF(G12068='Check Register'!$E$1,H12068,"")</f>
        <v/>
      </c>
      <c r="J12068" s="16" t="str">
        <f t="shared" si="567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6"/>
        <v>April 21</v>
      </c>
      <c r="H12069" s="27">
        <f t="shared" si="568"/>
        <v>12068</v>
      </c>
      <c r="I12069" s="30" t="str">
        <f>IF(G12069='Check Register'!$E$1,H12069,"")</f>
        <v/>
      </c>
      <c r="J12069" s="16" t="str">
        <f t="shared" si="567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6"/>
        <v>April 21</v>
      </c>
      <c r="H12070" s="27">
        <f t="shared" si="568"/>
        <v>12069</v>
      </c>
      <c r="I12070" s="30" t="str">
        <f>IF(G12070='Check Register'!$E$1,H12070,"")</f>
        <v/>
      </c>
      <c r="J12070" s="16" t="str">
        <f t="shared" si="567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6"/>
        <v>April 21</v>
      </c>
      <c r="H12071" s="27">
        <f t="shared" si="568"/>
        <v>12070</v>
      </c>
      <c r="I12071" s="30" t="str">
        <f>IF(G12071='Check Register'!$E$1,H12071,"")</f>
        <v/>
      </c>
      <c r="J12071" s="16" t="str">
        <f t="shared" si="567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6"/>
        <v>April 21</v>
      </c>
      <c r="H12072" s="27">
        <f t="shared" si="568"/>
        <v>12071</v>
      </c>
      <c r="I12072" s="30" t="str">
        <f>IF(G12072='Check Register'!$E$1,H12072,"")</f>
        <v/>
      </c>
      <c r="J12072" s="16" t="str">
        <f t="shared" si="567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6"/>
        <v>April 21</v>
      </c>
      <c r="H12073" s="27">
        <f t="shared" si="568"/>
        <v>12072</v>
      </c>
      <c r="I12073" s="30" t="str">
        <f>IF(G12073='Check Register'!$E$1,H12073,"")</f>
        <v/>
      </c>
      <c r="J12073" s="16" t="str">
        <f t="shared" si="567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6"/>
        <v>April 21</v>
      </c>
      <c r="H12074" s="27">
        <f t="shared" si="568"/>
        <v>12073</v>
      </c>
      <c r="I12074" s="30" t="str">
        <f>IF(G12074='Check Register'!$E$1,H12074,"")</f>
        <v/>
      </c>
      <c r="J12074" s="16" t="str">
        <f t="shared" si="567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6"/>
        <v>April 21</v>
      </c>
      <c r="H12075" s="27">
        <f t="shared" si="568"/>
        <v>12074</v>
      </c>
      <c r="I12075" s="30" t="str">
        <f>IF(G12075='Check Register'!$E$1,H12075,"")</f>
        <v/>
      </c>
      <c r="J12075" s="16" t="str">
        <f t="shared" si="567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6"/>
        <v>April 21</v>
      </c>
      <c r="H12076" s="27">
        <f t="shared" si="568"/>
        <v>12075</v>
      </c>
      <c r="I12076" s="30" t="str">
        <f>IF(G12076='Check Register'!$E$1,H12076,"")</f>
        <v/>
      </c>
      <c r="J12076" s="16" t="str">
        <f t="shared" si="567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6"/>
        <v>April 21</v>
      </c>
      <c r="H12077" s="27">
        <f t="shared" si="568"/>
        <v>12076</v>
      </c>
      <c r="I12077" s="30" t="str">
        <f>IF(G12077='Check Register'!$E$1,H12077,"")</f>
        <v/>
      </c>
      <c r="J12077" s="16" t="str">
        <f t="shared" si="567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6"/>
        <v>April 21</v>
      </c>
      <c r="H12078" s="27">
        <f t="shared" si="568"/>
        <v>12077</v>
      </c>
      <c r="I12078" s="30" t="str">
        <f>IF(G12078='Check Register'!$E$1,H12078,"")</f>
        <v/>
      </c>
      <c r="J12078" s="16" t="str">
        <f t="shared" si="567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6"/>
        <v>April 21</v>
      </c>
      <c r="H12079" s="27">
        <f t="shared" si="568"/>
        <v>12078</v>
      </c>
      <c r="I12079" s="30" t="str">
        <f>IF(G12079='Check Register'!$E$1,H12079,"")</f>
        <v/>
      </c>
      <c r="J12079" s="16" t="str">
        <f t="shared" si="567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6"/>
        <v>April 21</v>
      </c>
      <c r="H12080" s="27">
        <f t="shared" si="568"/>
        <v>12079</v>
      </c>
      <c r="I12080" s="30" t="str">
        <f>IF(G12080='Check Register'!$E$1,H12080,"")</f>
        <v/>
      </c>
      <c r="J12080" s="16" t="str">
        <f t="shared" si="567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6"/>
        <v>April 21</v>
      </c>
      <c r="H12081" s="27">
        <f t="shared" si="568"/>
        <v>12080</v>
      </c>
      <c r="I12081" s="30" t="str">
        <f>IF(G12081='Check Register'!$E$1,H12081,"")</f>
        <v/>
      </c>
      <c r="J12081" s="16" t="str">
        <f t="shared" si="567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6"/>
        <v>April 21</v>
      </c>
      <c r="H12082" s="27">
        <f t="shared" si="568"/>
        <v>12081</v>
      </c>
      <c r="I12082" s="30" t="str">
        <f>IF(G12082='Check Register'!$E$1,H12082,"")</f>
        <v/>
      </c>
      <c r="J12082" s="16" t="str">
        <f t="shared" si="567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6"/>
        <v>April 21</v>
      </c>
      <c r="H12083" s="27">
        <f t="shared" si="568"/>
        <v>12082</v>
      </c>
      <c r="I12083" s="30" t="str">
        <f>IF(G12083='Check Register'!$E$1,H12083,"")</f>
        <v/>
      </c>
      <c r="J12083" s="16" t="str">
        <f t="shared" si="567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6"/>
        <v>April 21</v>
      </c>
      <c r="H12084" s="27">
        <f t="shared" si="568"/>
        <v>12083</v>
      </c>
      <c r="I12084" s="30" t="str">
        <f>IF(G12084='Check Register'!$E$1,H12084,"")</f>
        <v/>
      </c>
      <c r="J12084" s="16" t="str">
        <f t="shared" si="567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6"/>
        <v>April 21</v>
      </c>
      <c r="H12085" s="27">
        <f t="shared" si="568"/>
        <v>12084</v>
      </c>
      <c r="I12085" s="30" t="str">
        <f>IF(G12085='Check Register'!$E$1,H12085,"")</f>
        <v/>
      </c>
      <c r="J12085" s="16" t="str">
        <f t="shared" si="567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6"/>
        <v>April 21</v>
      </c>
      <c r="H12086" s="27">
        <f t="shared" si="568"/>
        <v>12085</v>
      </c>
      <c r="I12086" s="30" t="str">
        <f>IF(G12086='Check Register'!$E$1,H12086,"")</f>
        <v/>
      </c>
      <c r="J12086" s="16" t="str">
        <f t="shared" si="567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6"/>
        <v>April 21</v>
      </c>
      <c r="H12087" s="27">
        <f t="shared" si="568"/>
        <v>12086</v>
      </c>
      <c r="I12087" s="30" t="str">
        <f>IF(G12087='Check Register'!$E$1,H12087,"")</f>
        <v/>
      </c>
      <c r="J12087" s="16" t="str">
        <f t="shared" si="567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6"/>
        <v>April 21</v>
      </c>
      <c r="H12088" s="27">
        <f t="shared" si="568"/>
        <v>12087</v>
      </c>
      <c r="I12088" s="30" t="str">
        <f>IF(G12088='Check Register'!$E$1,H12088,"")</f>
        <v/>
      </c>
      <c r="J12088" s="16" t="str">
        <f t="shared" si="567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6"/>
        <v>April 21</v>
      </c>
      <c r="H12089" s="27">
        <f t="shared" si="568"/>
        <v>12088</v>
      </c>
      <c r="I12089" s="30" t="str">
        <f>IF(G12089='Check Register'!$E$1,H12089,"")</f>
        <v/>
      </c>
      <c r="J12089" s="16" t="str">
        <f t="shared" si="567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6"/>
        <v>April 21</v>
      </c>
      <c r="H12090" s="27">
        <f t="shared" si="568"/>
        <v>12089</v>
      </c>
      <c r="I12090" s="30" t="str">
        <f>IF(G12090='Check Register'!$E$1,H12090,"")</f>
        <v/>
      </c>
      <c r="J12090" s="16" t="str">
        <f t="shared" si="567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6"/>
        <v>April 21</v>
      </c>
      <c r="H12091" s="27">
        <f t="shared" si="568"/>
        <v>12090</v>
      </c>
      <c r="I12091" s="30" t="str">
        <f>IF(G12091='Check Register'!$E$1,H12091,"")</f>
        <v/>
      </c>
      <c r="J12091" s="16" t="str">
        <f t="shared" si="567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6"/>
        <v>April 21</v>
      </c>
      <c r="H12092" s="27">
        <f t="shared" si="568"/>
        <v>12091</v>
      </c>
      <c r="I12092" s="30" t="str">
        <f>IF(G12092='Check Register'!$E$1,H12092,"")</f>
        <v/>
      </c>
      <c r="J12092" s="16" t="str">
        <f t="shared" si="567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6"/>
        <v>April 21</v>
      </c>
      <c r="H12093" s="27">
        <f t="shared" si="568"/>
        <v>12092</v>
      </c>
      <c r="I12093" s="30" t="str">
        <f>IF(G12093='Check Register'!$E$1,H12093,"")</f>
        <v/>
      </c>
      <c r="J12093" s="16" t="str">
        <f t="shared" si="567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6"/>
        <v>April 21</v>
      </c>
      <c r="H12094" s="27">
        <f t="shared" si="568"/>
        <v>12093</v>
      </c>
      <c r="I12094" s="30" t="str">
        <f>IF(G12094='Check Register'!$E$1,H12094,"")</f>
        <v/>
      </c>
      <c r="J12094" s="16" t="str">
        <f t="shared" si="567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6"/>
        <v>April 21</v>
      </c>
      <c r="H12095" s="27">
        <f t="shared" si="568"/>
        <v>12094</v>
      </c>
      <c r="I12095" s="30" t="str">
        <f>IF(G12095='Check Register'!$E$1,H12095,"")</f>
        <v/>
      </c>
      <c r="J12095" s="16" t="str">
        <f t="shared" si="567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6"/>
        <v>April 21</v>
      </c>
      <c r="H12096" s="27">
        <f t="shared" si="568"/>
        <v>12095</v>
      </c>
      <c r="I12096" s="30" t="str">
        <f>IF(G12096='Check Register'!$E$1,H12096,"")</f>
        <v/>
      </c>
      <c r="J12096" s="16" t="str">
        <f t="shared" si="567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6"/>
        <v>April 21</v>
      </c>
      <c r="H12097" s="27">
        <f t="shared" si="568"/>
        <v>12096</v>
      </c>
      <c r="I12097" s="30" t="str">
        <f>IF(G12097='Check Register'!$E$1,H12097,"")</f>
        <v/>
      </c>
      <c r="J12097" s="16" t="str">
        <f t="shared" si="567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9">VLOOKUP(C12098,W:Y,3,TRUE)</f>
        <v>April 21</v>
      </c>
      <c r="H12098" s="27">
        <f t="shared" si="568"/>
        <v>12097</v>
      </c>
      <c r="I12098" s="30" t="str">
        <f>IF(G12098='Check Register'!$E$1,H12098,"")</f>
        <v/>
      </c>
      <c r="J12098" s="16" t="str">
        <f t="shared" ref="J12098:J12161" si="570">IFERROR(SMALL($I$2:$I$100000,H12098),"")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9"/>
        <v>April 21</v>
      </c>
      <c r="H12099" s="27">
        <f t="shared" si="568"/>
        <v>12098</v>
      </c>
      <c r="I12099" s="30" t="str">
        <f>IF(G12099='Check Register'!$E$1,H12099,"")</f>
        <v/>
      </c>
      <c r="J12099" s="16" t="str">
        <f t="shared" si="570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9"/>
        <v>April 21</v>
      </c>
      <c r="H12100" s="27">
        <f t="shared" si="568"/>
        <v>12099</v>
      </c>
      <c r="I12100" s="30" t="str">
        <f>IF(G12100='Check Register'!$E$1,H12100,"")</f>
        <v/>
      </c>
      <c r="J12100" s="16" t="str">
        <f t="shared" si="570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9"/>
        <v>April 21</v>
      </c>
      <c r="H12101" s="27">
        <f t="shared" si="568"/>
        <v>12100</v>
      </c>
      <c r="I12101" s="30" t="str">
        <f>IF(G12101='Check Register'!$E$1,H12101,"")</f>
        <v/>
      </c>
      <c r="J12101" s="16" t="str">
        <f t="shared" si="570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9"/>
        <v>April 21</v>
      </c>
      <c r="H12102" s="27">
        <f t="shared" si="568"/>
        <v>12101</v>
      </c>
      <c r="I12102" s="30" t="str">
        <f>IF(G12102='Check Register'!$E$1,H12102,"")</f>
        <v/>
      </c>
      <c r="J12102" s="16" t="str">
        <f t="shared" si="570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9"/>
        <v>April 21</v>
      </c>
      <c r="H12103" s="27">
        <f t="shared" si="568"/>
        <v>12102</v>
      </c>
      <c r="I12103" s="30" t="str">
        <f>IF(G12103='Check Register'!$E$1,H12103,"")</f>
        <v/>
      </c>
      <c r="J12103" s="16" t="str">
        <f t="shared" si="570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9"/>
        <v>April 21</v>
      </c>
      <c r="H12104" s="27">
        <f t="shared" ref="H12104:H12167" si="571">1+H12103</f>
        <v>12103</v>
      </c>
      <c r="I12104" s="30" t="str">
        <f>IF(G12104='Check Register'!$E$1,H12104,"")</f>
        <v/>
      </c>
      <c r="J12104" s="16" t="str">
        <f t="shared" si="570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9"/>
        <v>April 21</v>
      </c>
      <c r="H12105" s="27">
        <f t="shared" si="571"/>
        <v>12104</v>
      </c>
      <c r="I12105" s="30" t="str">
        <f>IF(G12105='Check Register'!$E$1,H12105,"")</f>
        <v/>
      </c>
      <c r="J12105" s="16" t="str">
        <f t="shared" si="570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9"/>
        <v>April 21</v>
      </c>
      <c r="H12106" s="27">
        <f t="shared" si="571"/>
        <v>12105</v>
      </c>
      <c r="I12106" s="30" t="str">
        <f>IF(G12106='Check Register'!$E$1,H12106,"")</f>
        <v/>
      </c>
      <c r="J12106" s="16" t="str">
        <f t="shared" si="570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9"/>
        <v>April 21</v>
      </c>
      <c r="H12107" s="27">
        <f t="shared" si="571"/>
        <v>12106</v>
      </c>
      <c r="I12107" s="30" t="str">
        <f>IF(G12107='Check Register'!$E$1,H12107,"")</f>
        <v/>
      </c>
      <c r="J12107" s="16" t="str">
        <f t="shared" si="570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9"/>
        <v>April 21</v>
      </c>
      <c r="H12108" s="27">
        <f t="shared" si="571"/>
        <v>12107</v>
      </c>
      <c r="I12108" s="30" t="str">
        <f>IF(G12108='Check Register'!$E$1,H12108,"")</f>
        <v/>
      </c>
      <c r="J12108" s="16" t="str">
        <f t="shared" si="570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9"/>
        <v>April 21</v>
      </c>
      <c r="H12109" s="27">
        <f t="shared" si="571"/>
        <v>12108</v>
      </c>
      <c r="I12109" s="30" t="str">
        <f>IF(G12109='Check Register'!$E$1,H12109,"")</f>
        <v/>
      </c>
      <c r="J12109" s="16" t="str">
        <f t="shared" si="570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9"/>
        <v>April 21</v>
      </c>
      <c r="H12110" s="27">
        <f t="shared" si="571"/>
        <v>12109</v>
      </c>
      <c r="I12110" s="30" t="str">
        <f>IF(G12110='Check Register'!$E$1,H12110,"")</f>
        <v/>
      </c>
      <c r="J12110" s="16" t="str">
        <f t="shared" si="570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9"/>
        <v>April 21</v>
      </c>
      <c r="H12111" s="27">
        <f t="shared" si="571"/>
        <v>12110</v>
      </c>
      <c r="I12111" s="30" t="str">
        <f>IF(G12111='Check Register'!$E$1,H12111,"")</f>
        <v/>
      </c>
      <c r="J12111" s="16" t="str">
        <f t="shared" si="570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9"/>
        <v>April 21</v>
      </c>
      <c r="H12112" s="27">
        <f t="shared" si="571"/>
        <v>12111</v>
      </c>
      <c r="I12112" s="30" t="str">
        <f>IF(G12112='Check Register'!$E$1,H12112,"")</f>
        <v/>
      </c>
      <c r="J12112" s="16" t="str">
        <f t="shared" si="570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9"/>
        <v>April 21</v>
      </c>
      <c r="H12113" s="27">
        <f t="shared" si="571"/>
        <v>12112</v>
      </c>
      <c r="I12113" s="30" t="str">
        <f>IF(G12113='Check Register'!$E$1,H12113,"")</f>
        <v/>
      </c>
      <c r="J12113" s="16" t="str">
        <f t="shared" si="570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9"/>
        <v>April 21</v>
      </c>
      <c r="H12114" s="27">
        <f t="shared" si="571"/>
        <v>12113</v>
      </c>
      <c r="I12114" s="30" t="str">
        <f>IF(G12114='Check Register'!$E$1,H12114,"")</f>
        <v/>
      </c>
      <c r="J12114" s="16" t="str">
        <f t="shared" si="570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9"/>
        <v>April 21</v>
      </c>
      <c r="H12115" s="27">
        <f t="shared" si="571"/>
        <v>12114</v>
      </c>
      <c r="I12115" s="30" t="str">
        <f>IF(G12115='Check Register'!$E$1,H12115,"")</f>
        <v/>
      </c>
      <c r="J12115" s="16" t="str">
        <f t="shared" si="570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9"/>
        <v>April 21</v>
      </c>
      <c r="H12116" s="27">
        <f t="shared" si="571"/>
        <v>12115</v>
      </c>
      <c r="I12116" s="30" t="str">
        <f>IF(G12116='Check Register'!$E$1,H12116,"")</f>
        <v/>
      </c>
      <c r="J12116" s="16" t="str">
        <f t="shared" si="570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9"/>
        <v>April 21</v>
      </c>
      <c r="H12117" s="27">
        <f t="shared" si="571"/>
        <v>12116</v>
      </c>
      <c r="I12117" s="30" t="str">
        <f>IF(G12117='Check Register'!$E$1,H12117,"")</f>
        <v/>
      </c>
      <c r="J12117" s="16" t="str">
        <f t="shared" si="570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9"/>
        <v>April 21</v>
      </c>
      <c r="H12118" s="27">
        <f t="shared" si="571"/>
        <v>12117</v>
      </c>
      <c r="I12118" s="30" t="str">
        <f>IF(G12118='Check Register'!$E$1,H12118,"")</f>
        <v/>
      </c>
      <c r="J12118" s="16" t="str">
        <f t="shared" si="570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9"/>
        <v>April 21</v>
      </c>
      <c r="H12119" s="27">
        <f t="shared" si="571"/>
        <v>12118</v>
      </c>
      <c r="I12119" s="30" t="str">
        <f>IF(G12119='Check Register'!$E$1,H12119,"")</f>
        <v/>
      </c>
      <c r="J12119" s="16" t="str">
        <f t="shared" si="570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9"/>
        <v>April 21</v>
      </c>
      <c r="H12120" s="27">
        <f t="shared" si="571"/>
        <v>12119</v>
      </c>
      <c r="I12120" s="30" t="str">
        <f>IF(G12120='Check Register'!$E$1,H12120,"")</f>
        <v/>
      </c>
      <c r="J12120" s="16" t="str">
        <f t="shared" si="570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9"/>
        <v>April 21</v>
      </c>
      <c r="H12121" s="27">
        <f t="shared" si="571"/>
        <v>12120</v>
      </c>
      <c r="I12121" s="30" t="str">
        <f>IF(G12121='Check Register'!$E$1,H12121,"")</f>
        <v/>
      </c>
      <c r="J12121" s="16" t="str">
        <f t="shared" si="570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9"/>
        <v>April 21</v>
      </c>
      <c r="H12122" s="27">
        <f t="shared" si="571"/>
        <v>12121</v>
      </c>
      <c r="I12122" s="30" t="str">
        <f>IF(G12122='Check Register'!$E$1,H12122,"")</f>
        <v/>
      </c>
      <c r="J12122" s="16" t="str">
        <f t="shared" si="570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9"/>
        <v>April 21</v>
      </c>
      <c r="H12123" s="27">
        <f t="shared" si="571"/>
        <v>12122</v>
      </c>
      <c r="I12123" s="30" t="str">
        <f>IF(G12123='Check Register'!$E$1,H12123,"")</f>
        <v/>
      </c>
      <c r="J12123" s="16" t="str">
        <f t="shared" si="570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9"/>
        <v>April 21</v>
      </c>
      <c r="H12124" s="27">
        <f t="shared" si="571"/>
        <v>12123</v>
      </c>
      <c r="I12124" s="30" t="str">
        <f>IF(G12124='Check Register'!$E$1,H12124,"")</f>
        <v/>
      </c>
      <c r="J12124" s="16" t="str">
        <f t="shared" si="570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9"/>
        <v>April 21</v>
      </c>
      <c r="H12125" s="27">
        <f t="shared" si="571"/>
        <v>12124</v>
      </c>
      <c r="I12125" s="30" t="str">
        <f>IF(G12125='Check Register'!$E$1,H12125,"")</f>
        <v/>
      </c>
      <c r="J12125" s="16" t="str">
        <f t="shared" si="570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9"/>
        <v>April 21</v>
      </c>
      <c r="H12126" s="27">
        <f t="shared" si="571"/>
        <v>12125</v>
      </c>
      <c r="I12126" s="30" t="str">
        <f>IF(G12126='Check Register'!$E$1,H12126,"")</f>
        <v/>
      </c>
      <c r="J12126" s="16" t="str">
        <f t="shared" si="570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9"/>
        <v>April 21</v>
      </c>
      <c r="H12127" s="27">
        <f t="shared" si="571"/>
        <v>12126</v>
      </c>
      <c r="I12127" s="30" t="str">
        <f>IF(G12127='Check Register'!$E$1,H12127,"")</f>
        <v/>
      </c>
      <c r="J12127" s="16" t="str">
        <f t="shared" si="570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9"/>
        <v>April 21</v>
      </c>
      <c r="H12128" s="27">
        <f t="shared" si="571"/>
        <v>12127</v>
      </c>
      <c r="I12128" s="30" t="str">
        <f>IF(G12128='Check Register'!$E$1,H12128,"")</f>
        <v/>
      </c>
      <c r="J12128" s="16" t="str">
        <f t="shared" si="570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9"/>
        <v>April 21</v>
      </c>
      <c r="H12129" s="27">
        <f t="shared" si="571"/>
        <v>12128</v>
      </c>
      <c r="I12129" s="30" t="str">
        <f>IF(G12129='Check Register'!$E$1,H12129,"")</f>
        <v/>
      </c>
      <c r="J12129" s="16" t="str">
        <f t="shared" si="570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9"/>
        <v>April 21</v>
      </c>
      <c r="H12130" s="27">
        <f t="shared" si="571"/>
        <v>12129</v>
      </c>
      <c r="I12130" s="30" t="str">
        <f>IF(G12130='Check Register'!$E$1,H12130,"")</f>
        <v/>
      </c>
      <c r="J12130" s="16" t="str">
        <f t="shared" si="570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9"/>
        <v>April 21</v>
      </c>
      <c r="H12131" s="27">
        <f t="shared" si="571"/>
        <v>12130</v>
      </c>
      <c r="I12131" s="30" t="str">
        <f>IF(G12131='Check Register'!$E$1,H12131,"")</f>
        <v/>
      </c>
      <c r="J12131" s="16" t="str">
        <f t="shared" si="570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9"/>
        <v>April 21</v>
      </c>
      <c r="H12132" s="27">
        <f t="shared" si="571"/>
        <v>12131</v>
      </c>
      <c r="I12132" s="30" t="str">
        <f>IF(G12132='Check Register'!$E$1,H12132,"")</f>
        <v/>
      </c>
      <c r="J12132" s="16" t="str">
        <f t="shared" si="570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9"/>
        <v>April 21</v>
      </c>
      <c r="H12133" s="27">
        <f t="shared" si="571"/>
        <v>12132</v>
      </c>
      <c r="I12133" s="30" t="str">
        <f>IF(G12133='Check Register'!$E$1,H12133,"")</f>
        <v/>
      </c>
      <c r="J12133" s="16" t="str">
        <f t="shared" si="570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9"/>
        <v>April 21</v>
      </c>
      <c r="H12134" s="27">
        <f t="shared" si="571"/>
        <v>12133</v>
      </c>
      <c r="I12134" s="30" t="str">
        <f>IF(G12134='Check Register'!$E$1,H12134,"")</f>
        <v/>
      </c>
      <c r="J12134" s="16" t="str">
        <f t="shared" si="570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9"/>
        <v>April 21</v>
      </c>
      <c r="H12135" s="27">
        <f t="shared" si="571"/>
        <v>12134</v>
      </c>
      <c r="I12135" s="30" t="str">
        <f>IF(G12135='Check Register'!$E$1,H12135,"")</f>
        <v/>
      </c>
      <c r="J12135" s="16" t="str">
        <f t="shared" si="570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9"/>
        <v>April 21</v>
      </c>
      <c r="H12136" s="27">
        <f t="shared" si="571"/>
        <v>12135</v>
      </c>
      <c r="I12136" s="30" t="str">
        <f>IF(G12136='Check Register'!$E$1,H12136,"")</f>
        <v/>
      </c>
      <c r="J12136" s="16" t="str">
        <f t="shared" si="570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9"/>
        <v>April 21</v>
      </c>
      <c r="H12137" s="27">
        <f t="shared" si="571"/>
        <v>12136</v>
      </c>
      <c r="I12137" s="30" t="str">
        <f>IF(G12137='Check Register'!$E$1,H12137,"")</f>
        <v/>
      </c>
      <c r="J12137" s="16" t="str">
        <f t="shared" si="570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9"/>
        <v>April 21</v>
      </c>
      <c r="H12138" s="27">
        <f t="shared" si="571"/>
        <v>12137</v>
      </c>
      <c r="I12138" s="30" t="str">
        <f>IF(G12138='Check Register'!$E$1,H12138,"")</f>
        <v/>
      </c>
      <c r="J12138" s="16" t="str">
        <f t="shared" si="570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9"/>
        <v>April 21</v>
      </c>
      <c r="H12139" s="27">
        <f t="shared" si="571"/>
        <v>12138</v>
      </c>
      <c r="I12139" s="30" t="str">
        <f>IF(G12139='Check Register'!$E$1,H12139,"")</f>
        <v/>
      </c>
      <c r="J12139" s="16" t="str">
        <f t="shared" si="570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9"/>
        <v>April 21</v>
      </c>
      <c r="H12140" s="27">
        <f t="shared" si="571"/>
        <v>12139</v>
      </c>
      <c r="I12140" s="30" t="str">
        <f>IF(G12140='Check Register'!$E$1,H12140,"")</f>
        <v/>
      </c>
      <c r="J12140" s="16" t="str">
        <f t="shared" si="570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9"/>
        <v>April 21</v>
      </c>
      <c r="H12141" s="27">
        <f t="shared" si="571"/>
        <v>12140</v>
      </c>
      <c r="I12141" s="30" t="str">
        <f>IF(G12141='Check Register'!$E$1,H12141,"")</f>
        <v/>
      </c>
      <c r="J12141" s="16" t="str">
        <f t="shared" si="570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9"/>
        <v>April 21</v>
      </c>
      <c r="H12142" s="27">
        <f t="shared" si="571"/>
        <v>12141</v>
      </c>
      <c r="I12142" s="30" t="str">
        <f>IF(G12142='Check Register'!$E$1,H12142,"")</f>
        <v/>
      </c>
      <c r="J12142" s="16" t="str">
        <f t="shared" si="570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9"/>
        <v>April 21</v>
      </c>
      <c r="H12143" s="27">
        <f t="shared" si="571"/>
        <v>12142</v>
      </c>
      <c r="I12143" s="30" t="str">
        <f>IF(G12143='Check Register'!$E$1,H12143,"")</f>
        <v/>
      </c>
      <c r="J12143" s="16" t="str">
        <f t="shared" si="570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9"/>
        <v>April 21</v>
      </c>
      <c r="H12144" s="27">
        <f t="shared" si="571"/>
        <v>12143</v>
      </c>
      <c r="I12144" s="30" t="str">
        <f>IF(G12144='Check Register'!$E$1,H12144,"")</f>
        <v/>
      </c>
      <c r="J12144" s="16" t="str">
        <f t="shared" si="570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9"/>
        <v>April 21</v>
      </c>
      <c r="H12145" s="27">
        <f t="shared" si="571"/>
        <v>12144</v>
      </c>
      <c r="I12145" s="30" t="str">
        <f>IF(G12145='Check Register'!$E$1,H12145,"")</f>
        <v/>
      </c>
      <c r="J12145" s="16" t="str">
        <f t="shared" si="570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9"/>
        <v>April 21</v>
      </c>
      <c r="H12146" s="27">
        <f t="shared" si="571"/>
        <v>12145</v>
      </c>
      <c r="I12146" s="30" t="str">
        <f>IF(G12146='Check Register'!$E$1,H12146,"")</f>
        <v/>
      </c>
      <c r="J12146" s="16" t="str">
        <f t="shared" si="570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9"/>
        <v>April 21</v>
      </c>
      <c r="H12147" s="27">
        <f t="shared" si="571"/>
        <v>12146</v>
      </c>
      <c r="I12147" s="30" t="str">
        <f>IF(G12147='Check Register'!$E$1,H12147,"")</f>
        <v/>
      </c>
      <c r="J12147" s="16" t="str">
        <f t="shared" si="570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9"/>
        <v>April 21</v>
      </c>
      <c r="H12148" s="27">
        <f t="shared" si="571"/>
        <v>12147</v>
      </c>
      <c r="I12148" s="30" t="str">
        <f>IF(G12148='Check Register'!$E$1,H12148,"")</f>
        <v/>
      </c>
      <c r="J12148" s="16" t="str">
        <f t="shared" si="570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9"/>
        <v>April 21</v>
      </c>
      <c r="H12149" s="27">
        <f t="shared" si="571"/>
        <v>12148</v>
      </c>
      <c r="I12149" s="30" t="str">
        <f>IF(G12149='Check Register'!$E$1,H12149,"")</f>
        <v/>
      </c>
      <c r="J12149" s="16" t="str">
        <f t="shared" si="570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9"/>
        <v>April 21</v>
      </c>
      <c r="H12150" s="27">
        <f t="shared" si="571"/>
        <v>12149</v>
      </c>
      <c r="I12150" s="30" t="str">
        <f>IF(G12150='Check Register'!$E$1,H12150,"")</f>
        <v/>
      </c>
      <c r="J12150" s="16" t="str">
        <f t="shared" si="570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9"/>
        <v>April 21</v>
      </c>
      <c r="H12151" s="27">
        <f t="shared" si="571"/>
        <v>12150</v>
      </c>
      <c r="I12151" s="30" t="str">
        <f>IF(G12151='Check Register'!$E$1,H12151,"")</f>
        <v/>
      </c>
      <c r="J12151" s="16" t="str">
        <f t="shared" si="570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9"/>
        <v>April 21</v>
      </c>
      <c r="H12152" s="27">
        <f t="shared" si="571"/>
        <v>12151</v>
      </c>
      <c r="I12152" s="30" t="str">
        <f>IF(G12152='Check Register'!$E$1,H12152,"")</f>
        <v/>
      </c>
      <c r="J12152" s="16" t="str">
        <f t="shared" si="570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9"/>
        <v>April 21</v>
      </c>
      <c r="H12153" s="27">
        <f t="shared" si="571"/>
        <v>12152</v>
      </c>
      <c r="I12153" s="30" t="str">
        <f>IF(G12153='Check Register'!$E$1,H12153,"")</f>
        <v/>
      </c>
      <c r="J12153" s="16" t="str">
        <f t="shared" si="570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9"/>
        <v>April 21</v>
      </c>
      <c r="H12154" s="27">
        <f t="shared" si="571"/>
        <v>12153</v>
      </c>
      <c r="I12154" s="30" t="str">
        <f>IF(G12154='Check Register'!$E$1,H12154,"")</f>
        <v/>
      </c>
      <c r="J12154" s="16" t="str">
        <f t="shared" si="570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9"/>
        <v>April 21</v>
      </c>
      <c r="H12155" s="27">
        <f t="shared" si="571"/>
        <v>12154</v>
      </c>
      <c r="I12155" s="30" t="str">
        <f>IF(G12155='Check Register'!$E$1,H12155,"")</f>
        <v/>
      </c>
      <c r="J12155" s="16" t="str">
        <f t="shared" si="570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9"/>
        <v>April 21</v>
      </c>
      <c r="H12156" s="27">
        <f t="shared" si="571"/>
        <v>12155</v>
      </c>
      <c r="I12156" s="30" t="str">
        <f>IF(G12156='Check Register'!$E$1,H12156,"")</f>
        <v/>
      </c>
      <c r="J12156" s="16" t="str">
        <f t="shared" si="570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9"/>
        <v>April 21</v>
      </c>
      <c r="H12157" s="27">
        <f t="shared" si="571"/>
        <v>12156</v>
      </c>
      <c r="I12157" s="30" t="str">
        <f>IF(G12157='Check Register'!$E$1,H12157,"")</f>
        <v/>
      </c>
      <c r="J12157" s="16" t="str">
        <f t="shared" si="570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9"/>
        <v>April 21</v>
      </c>
      <c r="H12158" s="27">
        <f t="shared" si="571"/>
        <v>12157</v>
      </c>
      <c r="I12158" s="30" t="str">
        <f>IF(G12158='Check Register'!$E$1,H12158,"")</f>
        <v/>
      </c>
      <c r="J12158" s="16" t="str">
        <f t="shared" si="570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9"/>
        <v>April 21</v>
      </c>
      <c r="H12159" s="27">
        <f t="shared" si="571"/>
        <v>12158</v>
      </c>
      <c r="I12159" s="30" t="str">
        <f>IF(G12159='Check Register'!$E$1,H12159,"")</f>
        <v/>
      </c>
      <c r="J12159" s="16" t="str">
        <f t="shared" si="570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9"/>
        <v>April 21</v>
      </c>
      <c r="H12160" s="27">
        <f t="shared" si="571"/>
        <v>12159</v>
      </c>
      <c r="I12160" s="30" t="str">
        <f>IF(G12160='Check Register'!$E$1,H12160,"")</f>
        <v/>
      </c>
      <c r="J12160" s="16" t="str">
        <f t="shared" si="570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9"/>
        <v>April 21</v>
      </c>
      <c r="H12161" s="27">
        <f t="shared" si="571"/>
        <v>12160</v>
      </c>
      <c r="I12161" s="30" t="str">
        <f>IF(G12161='Check Register'!$E$1,H12161,"")</f>
        <v/>
      </c>
      <c r="J12161" s="16" t="str">
        <f t="shared" si="570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2">VLOOKUP(C12162,W:Y,3,TRUE)</f>
        <v>April 21</v>
      </c>
      <c r="H12162" s="27">
        <f t="shared" si="571"/>
        <v>12161</v>
      </c>
      <c r="I12162" s="30" t="str">
        <f>IF(G12162='Check Register'!$E$1,H12162,"")</f>
        <v/>
      </c>
      <c r="J12162" s="16" t="str">
        <f t="shared" ref="J12162:J12225" si="573">IFERROR(SMALL($I$2:$I$100000,H12162),"")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2"/>
        <v>April 21</v>
      </c>
      <c r="H12163" s="27">
        <f t="shared" si="571"/>
        <v>12162</v>
      </c>
      <c r="I12163" s="30" t="str">
        <f>IF(G12163='Check Register'!$E$1,H12163,"")</f>
        <v/>
      </c>
      <c r="J12163" s="16" t="str">
        <f t="shared" si="573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2"/>
        <v>April 21</v>
      </c>
      <c r="H12164" s="27">
        <f t="shared" si="571"/>
        <v>12163</v>
      </c>
      <c r="I12164" s="30" t="str">
        <f>IF(G12164='Check Register'!$E$1,H12164,"")</f>
        <v/>
      </c>
      <c r="J12164" s="16" t="str">
        <f t="shared" si="573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2"/>
        <v>April 21</v>
      </c>
      <c r="H12165" s="27">
        <f t="shared" si="571"/>
        <v>12164</v>
      </c>
      <c r="I12165" s="30" t="str">
        <f>IF(G12165='Check Register'!$E$1,H12165,"")</f>
        <v/>
      </c>
      <c r="J12165" s="16" t="str">
        <f t="shared" si="573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2"/>
        <v>April 21</v>
      </c>
      <c r="H12166" s="27">
        <f t="shared" si="571"/>
        <v>12165</v>
      </c>
      <c r="I12166" s="30" t="str">
        <f>IF(G12166='Check Register'!$E$1,H12166,"")</f>
        <v/>
      </c>
      <c r="J12166" s="16" t="str">
        <f t="shared" si="573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2"/>
        <v>April 21</v>
      </c>
      <c r="H12167" s="27">
        <f t="shared" si="571"/>
        <v>12166</v>
      </c>
      <c r="I12167" s="30" t="str">
        <f>IF(G12167='Check Register'!$E$1,H12167,"")</f>
        <v/>
      </c>
      <c r="J12167" s="16" t="str">
        <f t="shared" si="573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2"/>
        <v>April 21</v>
      </c>
      <c r="H12168" s="27">
        <f t="shared" ref="H12168:H12231" si="574">1+H12167</f>
        <v>12167</v>
      </c>
      <c r="I12168" s="30" t="str">
        <f>IF(G12168='Check Register'!$E$1,H12168,"")</f>
        <v/>
      </c>
      <c r="J12168" s="16" t="str">
        <f t="shared" si="573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2"/>
        <v>April 21</v>
      </c>
      <c r="H12169" s="27">
        <f t="shared" si="574"/>
        <v>12168</v>
      </c>
      <c r="I12169" s="30" t="str">
        <f>IF(G12169='Check Register'!$E$1,H12169,"")</f>
        <v/>
      </c>
      <c r="J12169" s="16" t="str">
        <f t="shared" si="573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2"/>
        <v>April 21</v>
      </c>
      <c r="H12170" s="27">
        <f t="shared" si="574"/>
        <v>12169</v>
      </c>
      <c r="I12170" s="30" t="str">
        <f>IF(G12170='Check Register'!$E$1,H12170,"")</f>
        <v/>
      </c>
      <c r="J12170" s="16" t="str">
        <f t="shared" si="573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2"/>
        <v>April 21</v>
      </c>
      <c r="H12171" s="27">
        <f t="shared" si="574"/>
        <v>12170</v>
      </c>
      <c r="I12171" s="30" t="str">
        <f>IF(G12171='Check Register'!$E$1,H12171,"")</f>
        <v/>
      </c>
      <c r="J12171" s="16" t="str">
        <f t="shared" si="573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2"/>
        <v>April 21</v>
      </c>
      <c r="H12172" s="27">
        <f t="shared" si="574"/>
        <v>12171</v>
      </c>
      <c r="I12172" s="30" t="str">
        <f>IF(G12172='Check Register'!$E$1,H12172,"")</f>
        <v/>
      </c>
      <c r="J12172" s="16" t="str">
        <f t="shared" si="573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2"/>
        <v>April 21</v>
      </c>
      <c r="H12173" s="27">
        <f t="shared" si="574"/>
        <v>12172</v>
      </c>
      <c r="I12173" s="30" t="str">
        <f>IF(G12173='Check Register'!$E$1,H12173,"")</f>
        <v/>
      </c>
      <c r="J12173" s="16" t="str">
        <f t="shared" si="573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2"/>
        <v>April 21</v>
      </c>
      <c r="H12174" s="27">
        <f t="shared" si="574"/>
        <v>12173</v>
      </c>
      <c r="I12174" s="30" t="str">
        <f>IF(G12174='Check Register'!$E$1,H12174,"")</f>
        <v/>
      </c>
      <c r="J12174" s="16" t="str">
        <f t="shared" si="573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2"/>
        <v>April 21</v>
      </c>
      <c r="H12175" s="27">
        <f t="shared" si="574"/>
        <v>12174</v>
      </c>
      <c r="I12175" s="30" t="str">
        <f>IF(G12175='Check Register'!$E$1,H12175,"")</f>
        <v/>
      </c>
      <c r="J12175" s="16" t="str">
        <f t="shared" si="573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2"/>
        <v>April 21</v>
      </c>
      <c r="H12176" s="27">
        <f t="shared" si="574"/>
        <v>12175</v>
      </c>
      <c r="I12176" s="30" t="str">
        <f>IF(G12176='Check Register'!$E$1,H12176,"")</f>
        <v/>
      </c>
      <c r="J12176" s="16" t="str">
        <f t="shared" si="573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2"/>
        <v>April 21</v>
      </c>
      <c r="H12177" s="27">
        <f t="shared" si="574"/>
        <v>12176</v>
      </c>
      <c r="I12177" s="30" t="str">
        <f>IF(G12177='Check Register'!$E$1,H12177,"")</f>
        <v/>
      </c>
      <c r="J12177" s="16" t="str">
        <f t="shared" si="573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2"/>
        <v>April 21</v>
      </c>
      <c r="H12178" s="27">
        <f t="shared" si="574"/>
        <v>12177</v>
      </c>
      <c r="I12178" s="30" t="str">
        <f>IF(G12178='Check Register'!$E$1,H12178,"")</f>
        <v/>
      </c>
      <c r="J12178" s="16" t="str">
        <f t="shared" si="573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2"/>
        <v>April 21</v>
      </c>
      <c r="H12179" s="27">
        <f t="shared" si="574"/>
        <v>12178</v>
      </c>
      <c r="I12179" s="30" t="str">
        <f>IF(G12179='Check Register'!$E$1,H12179,"")</f>
        <v/>
      </c>
      <c r="J12179" s="16" t="str">
        <f t="shared" si="573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2"/>
        <v>April 21</v>
      </c>
      <c r="H12180" s="27">
        <f t="shared" si="574"/>
        <v>12179</v>
      </c>
      <c r="I12180" s="30" t="str">
        <f>IF(G12180='Check Register'!$E$1,H12180,"")</f>
        <v/>
      </c>
      <c r="J12180" s="16" t="str">
        <f t="shared" si="573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2"/>
        <v>April 21</v>
      </c>
      <c r="H12181" s="27">
        <f t="shared" si="574"/>
        <v>12180</v>
      </c>
      <c r="I12181" s="30" t="str">
        <f>IF(G12181='Check Register'!$E$1,H12181,"")</f>
        <v/>
      </c>
      <c r="J12181" s="16" t="str">
        <f t="shared" si="573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2"/>
        <v>April 21</v>
      </c>
      <c r="H12182" s="27">
        <f t="shared" si="574"/>
        <v>12181</v>
      </c>
      <c r="I12182" s="30" t="str">
        <f>IF(G12182='Check Register'!$E$1,H12182,"")</f>
        <v/>
      </c>
      <c r="J12182" s="16" t="str">
        <f t="shared" si="573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2"/>
        <v>April 21</v>
      </c>
      <c r="H12183" s="27">
        <f t="shared" si="574"/>
        <v>12182</v>
      </c>
      <c r="I12183" s="30" t="str">
        <f>IF(G12183='Check Register'!$E$1,H12183,"")</f>
        <v/>
      </c>
      <c r="J12183" s="16" t="str">
        <f t="shared" si="573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2"/>
        <v>April 21</v>
      </c>
      <c r="H12184" s="27">
        <f t="shared" si="574"/>
        <v>12183</v>
      </c>
      <c r="I12184" s="30" t="str">
        <f>IF(G12184='Check Register'!$E$1,H12184,"")</f>
        <v/>
      </c>
      <c r="J12184" s="16" t="str">
        <f t="shared" si="573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2"/>
        <v>April 21</v>
      </c>
      <c r="H12185" s="27">
        <f t="shared" si="574"/>
        <v>12184</v>
      </c>
      <c r="I12185" s="30" t="str">
        <f>IF(G12185='Check Register'!$E$1,H12185,"")</f>
        <v/>
      </c>
      <c r="J12185" s="16" t="str">
        <f t="shared" si="573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2"/>
        <v>April 21</v>
      </c>
      <c r="H12186" s="27">
        <f t="shared" si="574"/>
        <v>12185</v>
      </c>
      <c r="I12186" s="30" t="str">
        <f>IF(G12186='Check Register'!$E$1,H12186,"")</f>
        <v/>
      </c>
      <c r="J12186" s="16" t="str">
        <f t="shared" si="573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2"/>
        <v>April 21</v>
      </c>
      <c r="H12187" s="27">
        <f t="shared" si="574"/>
        <v>12186</v>
      </c>
      <c r="I12187" s="30" t="str">
        <f>IF(G12187='Check Register'!$E$1,H12187,"")</f>
        <v/>
      </c>
      <c r="J12187" s="16" t="str">
        <f t="shared" si="573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2"/>
        <v>April 21</v>
      </c>
      <c r="H12188" s="27">
        <f t="shared" si="574"/>
        <v>12187</v>
      </c>
      <c r="I12188" s="30" t="str">
        <f>IF(G12188='Check Register'!$E$1,H12188,"")</f>
        <v/>
      </c>
      <c r="J12188" s="16" t="str">
        <f t="shared" si="573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2"/>
        <v>April 21</v>
      </c>
      <c r="H12189" s="27">
        <f t="shared" si="574"/>
        <v>12188</v>
      </c>
      <c r="I12189" s="30" t="str">
        <f>IF(G12189='Check Register'!$E$1,H12189,"")</f>
        <v/>
      </c>
      <c r="J12189" s="16" t="str">
        <f t="shared" si="573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2"/>
        <v>April 21</v>
      </c>
      <c r="H12190" s="27">
        <f t="shared" si="574"/>
        <v>12189</v>
      </c>
      <c r="I12190" s="30" t="str">
        <f>IF(G12190='Check Register'!$E$1,H12190,"")</f>
        <v/>
      </c>
      <c r="J12190" s="16" t="str">
        <f t="shared" si="573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2"/>
        <v>April 21</v>
      </c>
      <c r="H12191" s="27">
        <f t="shared" si="574"/>
        <v>12190</v>
      </c>
      <c r="I12191" s="30" t="str">
        <f>IF(G12191='Check Register'!$E$1,H12191,"")</f>
        <v/>
      </c>
      <c r="J12191" s="16" t="str">
        <f t="shared" si="573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2"/>
        <v>April 21</v>
      </c>
      <c r="H12192" s="27">
        <f t="shared" si="574"/>
        <v>12191</v>
      </c>
      <c r="I12192" s="30" t="str">
        <f>IF(G12192='Check Register'!$E$1,H12192,"")</f>
        <v/>
      </c>
      <c r="J12192" s="16" t="str">
        <f t="shared" si="573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2"/>
        <v>April 21</v>
      </c>
      <c r="H12193" s="27">
        <f t="shared" si="574"/>
        <v>12192</v>
      </c>
      <c r="I12193" s="30" t="str">
        <f>IF(G12193='Check Register'!$E$1,H12193,"")</f>
        <v/>
      </c>
      <c r="J12193" s="16" t="str">
        <f t="shared" si="573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2"/>
        <v>April 21</v>
      </c>
      <c r="H12194" s="27">
        <f t="shared" si="574"/>
        <v>12193</v>
      </c>
      <c r="I12194" s="30" t="str">
        <f>IF(G12194='Check Register'!$E$1,H12194,"")</f>
        <v/>
      </c>
      <c r="J12194" s="16" t="str">
        <f t="shared" si="573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2"/>
        <v>April 21</v>
      </c>
      <c r="H12195" s="27">
        <f t="shared" si="574"/>
        <v>12194</v>
      </c>
      <c r="I12195" s="30" t="str">
        <f>IF(G12195='Check Register'!$E$1,H12195,"")</f>
        <v/>
      </c>
      <c r="J12195" s="16" t="str">
        <f t="shared" si="573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2"/>
        <v>April 21</v>
      </c>
      <c r="H12196" s="27">
        <f t="shared" si="574"/>
        <v>12195</v>
      </c>
      <c r="I12196" s="30" t="str">
        <f>IF(G12196='Check Register'!$E$1,H12196,"")</f>
        <v/>
      </c>
      <c r="J12196" s="16" t="str">
        <f t="shared" si="573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2"/>
        <v>April 21</v>
      </c>
      <c r="H12197" s="27">
        <f t="shared" si="574"/>
        <v>12196</v>
      </c>
      <c r="I12197" s="30" t="str">
        <f>IF(G12197='Check Register'!$E$1,H12197,"")</f>
        <v/>
      </c>
      <c r="J12197" s="16" t="str">
        <f t="shared" si="573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2"/>
        <v>April 21</v>
      </c>
      <c r="H12198" s="27">
        <f t="shared" si="574"/>
        <v>12197</v>
      </c>
      <c r="I12198" s="30" t="str">
        <f>IF(G12198='Check Register'!$E$1,H12198,"")</f>
        <v/>
      </c>
      <c r="J12198" s="16" t="str">
        <f t="shared" si="573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2"/>
        <v>April 21</v>
      </c>
      <c r="H12199" s="27">
        <f t="shared" si="574"/>
        <v>12198</v>
      </c>
      <c r="I12199" s="30" t="str">
        <f>IF(G12199='Check Register'!$E$1,H12199,"")</f>
        <v/>
      </c>
      <c r="J12199" s="16" t="str">
        <f t="shared" si="573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2"/>
        <v>April 21</v>
      </c>
      <c r="H12200" s="27">
        <f t="shared" si="574"/>
        <v>12199</v>
      </c>
      <c r="I12200" s="30" t="str">
        <f>IF(G12200='Check Register'!$E$1,H12200,"")</f>
        <v/>
      </c>
      <c r="J12200" s="16" t="str">
        <f t="shared" si="573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2"/>
        <v>April 21</v>
      </c>
      <c r="H12201" s="27">
        <f t="shared" si="574"/>
        <v>12200</v>
      </c>
      <c r="I12201" s="30" t="str">
        <f>IF(G12201='Check Register'!$E$1,H12201,"")</f>
        <v/>
      </c>
      <c r="J12201" s="16" t="str">
        <f t="shared" si="573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2"/>
        <v>April 21</v>
      </c>
      <c r="H12202" s="27">
        <f t="shared" si="574"/>
        <v>12201</v>
      </c>
      <c r="I12202" s="30" t="str">
        <f>IF(G12202='Check Register'!$E$1,H12202,"")</f>
        <v/>
      </c>
      <c r="J12202" s="16" t="str">
        <f t="shared" si="573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2"/>
        <v>April 21</v>
      </c>
      <c r="H12203" s="27">
        <f t="shared" si="574"/>
        <v>12202</v>
      </c>
      <c r="I12203" s="30" t="str">
        <f>IF(G12203='Check Register'!$E$1,H12203,"")</f>
        <v/>
      </c>
      <c r="J12203" s="16" t="str">
        <f t="shared" si="573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2"/>
        <v>April 21</v>
      </c>
      <c r="H12204" s="27">
        <f t="shared" si="574"/>
        <v>12203</v>
      </c>
      <c r="I12204" s="30" t="str">
        <f>IF(G12204='Check Register'!$E$1,H12204,"")</f>
        <v/>
      </c>
      <c r="J12204" s="16" t="str">
        <f t="shared" si="573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2"/>
        <v>April 21</v>
      </c>
      <c r="H12205" s="27">
        <f t="shared" si="574"/>
        <v>12204</v>
      </c>
      <c r="I12205" s="30" t="str">
        <f>IF(G12205='Check Register'!$E$1,H12205,"")</f>
        <v/>
      </c>
      <c r="J12205" s="16" t="str">
        <f t="shared" si="573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2"/>
        <v>April 21</v>
      </c>
      <c r="H12206" s="27">
        <f t="shared" si="574"/>
        <v>12205</v>
      </c>
      <c r="I12206" s="30" t="str">
        <f>IF(G12206='Check Register'!$E$1,H12206,"")</f>
        <v/>
      </c>
      <c r="J12206" s="16" t="str">
        <f t="shared" si="573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2"/>
        <v>April 21</v>
      </c>
      <c r="H12207" s="27">
        <f t="shared" si="574"/>
        <v>12206</v>
      </c>
      <c r="I12207" s="30" t="str">
        <f>IF(G12207='Check Register'!$E$1,H12207,"")</f>
        <v/>
      </c>
      <c r="J12207" s="16" t="str">
        <f t="shared" si="573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2"/>
        <v>April 21</v>
      </c>
      <c r="H12208" s="27">
        <f t="shared" si="574"/>
        <v>12207</v>
      </c>
      <c r="I12208" s="30" t="str">
        <f>IF(G12208='Check Register'!$E$1,H12208,"")</f>
        <v/>
      </c>
      <c r="J12208" s="16" t="str">
        <f t="shared" si="573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2"/>
        <v>April 21</v>
      </c>
      <c r="H12209" s="27">
        <f t="shared" si="574"/>
        <v>12208</v>
      </c>
      <c r="I12209" s="30" t="str">
        <f>IF(G12209='Check Register'!$E$1,H12209,"")</f>
        <v/>
      </c>
      <c r="J12209" s="16" t="str">
        <f t="shared" si="573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2"/>
        <v>April 21</v>
      </c>
      <c r="H12210" s="27">
        <f t="shared" si="574"/>
        <v>12209</v>
      </c>
      <c r="I12210" s="30" t="str">
        <f>IF(G12210='Check Register'!$E$1,H12210,"")</f>
        <v/>
      </c>
      <c r="J12210" s="16" t="str">
        <f t="shared" si="573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2"/>
        <v>April 21</v>
      </c>
      <c r="H12211" s="27">
        <f t="shared" si="574"/>
        <v>12210</v>
      </c>
      <c r="I12211" s="30" t="str">
        <f>IF(G12211='Check Register'!$E$1,H12211,"")</f>
        <v/>
      </c>
      <c r="J12211" s="16" t="str">
        <f t="shared" si="573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2"/>
        <v>April 21</v>
      </c>
      <c r="H12212" s="27">
        <f t="shared" si="574"/>
        <v>12211</v>
      </c>
      <c r="I12212" s="30" t="str">
        <f>IF(G12212='Check Register'!$E$1,H12212,"")</f>
        <v/>
      </c>
      <c r="J12212" s="16" t="str">
        <f t="shared" si="573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2"/>
        <v>April 21</v>
      </c>
      <c r="H12213" s="27">
        <f t="shared" si="574"/>
        <v>12212</v>
      </c>
      <c r="I12213" s="30" t="str">
        <f>IF(G12213='Check Register'!$E$1,H12213,"")</f>
        <v/>
      </c>
      <c r="J12213" s="16" t="str">
        <f t="shared" si="573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2"/>
        <v>April 21</v>
      </c>
      <c r="H12214" s="27">
        <f t="shared" si="574"/>
        <v>12213</v>
      </c>
      <c r="I12214" s="30" t="str">
        <f>IF(G12214='Check Register'!$E$1,H12214,"")</f>
        <v/>
      </c>
      <c r="J12214" s="16" t="str">
        <f t="shared" si="573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2"/>
        <v>April 21</v>
      </c>
      <c r="H12215" s="27">
        <f t="shared" si="574"/>
        <v>12214</v>
      </c>
      <c r="I12215" s="30" t="str">
        <f>IF(G12215='Check Register'!$E$1,H12215,"")</f>
        <v/>
      </c>
      <c r="J12215" s="16" t="str">
        <f t="shared" si="573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2"/>
        <v>April 21</v>
      </c>
      <c r="H12216" s="27">
        <f t="shared" si="574"/>
        <v>12215</v>
      </c>
      <c r="I12216" s="30" t="str">
        <f>IF(G12216='Check Register'!$E$1,H12216,"")</f>
        <v/>
      </c>
      <c r="J12216" s="16" t="str">
        <f t="shared" si="573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2"/>
        <v>April 21</v>
      </c>
      <c r="H12217" s="27">
        <f t="shared" si="574"/>
        <v>12216</v>
      </c>
      <c r="I12217" s="30" t="str">
        <f>IF(G12217='Check Register'!$E$1,H12217,"")</f>
        <v/>
      </c>
      <c r="J12217" s="16" t="str">
        <f t="shared" si="573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2"/>
        <v>April 21</v>
      </c>
      <c r="H12218" s="27">
        <f t="shared" si="574"/>
        <v>12217</v>
      </c>
      <c r="I12218" s="30" t="str">
        <f>IF(G12218='Check Register'!$E$1,H12218,"")</f>
        <v/>
      </c>
      <c r="J12218" s="16" t="str">
        <f t="shared" si="573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2"/>
        <v>April 21</v>
      </c>
      <c r="H12219" s="27">
        <f t="shared" si="574"/>
        <v>12218</v>
      </c>
      <c r="I12219" s="30" t="str">
        <f>IF(G12219='Check Register'!$E$1,H12219,"")</f>
        <v/>
      </c>
      <c r="J12219" s="16" t="str">
        <f t="shared" si="573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2"/>
        <v>April 21</v>
      </c>
      <c r="H12220" s="27">
        <f t="shared" si="574"/>
        <v>12219</v>
      </c>
      <c r="I12220" s="30" t="str">
        <f>IF(G12220='Check Register'!$E$1,H12220,"")</f>
        <v/>
      </c>
      <c r="J12220" s="16" t="str">
        <f t="shared" si="573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2"/>
        <v>April 21</v>
      </c>
      <c r="H12221" s="27">
        <f t="shared" si="574"/>
        <v>12220</v>
      </c>
      <c r="I12221" s="30" t="str">
        <f>IF(G12221='Check Register'!$E$1,H12221,"")</f>
        <v/>
      </c>
      <c r="J12221" s="16" t="str">
        <f t="shared" si="573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2"/>
        <v>April 21</v>
      </c>
      <c r="H12222" s="27">
        <f t="shared" si="574"/>
        <v>12221</v>
      </c>
      <c r="I12222" s="30" t="str">
        <f>IF(G12222='Check Register'!$E$1,H12222,"")</f>
        <v/>
      </c>
      <c r="J12222" s="16" t="str">
        <f t="shared" si="573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2"/>
        <v>April 21</v>
      </c>
      <c r="H12223" s="27">
        <f t="shared" si="574"/>
        <v>12222</v>
      </c>
      <c r="I12223" s="30" t="str">
        <f>IF(G12223='Check Register'!$E$1,H12223,"")</f>
        <v/>
      </c>
      <c r="J12223" s="16" t="str">
        <f t="shared" si="573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2"/>
        <v>April 21</v>
      </c>
      <c r="H12224" s="27">
        <f t="shared" si="574"/>
        <v>12223</v>
      </c>
      <c r="I12224" s="30" t="str">
        <f>IF(G12224='Check Register'!$E$1,H12224,"")</f>
        <v/>
      </c>
      <c r="J12224" s="16" t="str">
        <f t="shared" si="573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2"/>
        <v>April 21</v>
      </c>
      <c r="H12225" s="27">
        <f t="shared" si="574"/>
        <v>12224</v>
      </c>
      <c r="I12225" s="30" t="str">
        <f>IF(G12225='Check Register'!$E$1,H12225,"")</f>
        <v/>
      </c>
      <c r="J12225" s="16" t="str">
        <f t="shared" si="573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5">VLOOKUP(C12226,W:Y,3,TRUE)</f>
        <v>April 21</v>
      </c>
      <c r="H12226" s="27">
        <f t="shared" si="574"/>
        <v>12225</v>
      </c>
      <c r="I12226" s="30" t="str">
        <f>IF(G12226='Check Register'!$E$1,H12226,"")</f>
        <v/>
      </c>
      <c r="J12226" s="16" t="str">
        <f t="shared" ref="J12226:J12289" si="576">IFERROR(SMALL($I$2:$I$100000,H12226),"")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5"/>
        <v>April 21</v>
      </c>
      <c r="H12227" s="27">
        <f t="shared" si="574"/>
        <v>12226</v>
      </c>
      <c r="I12227" s="30" t="str">
        <f>IF(G12227='Check Register'!$E$1,H12227,"")</f>
        <v/>
      </c>
      <c r="J12227" s="16" t="str">
        <f t="shared" si="576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5"/>
        <v>April 21</v>
      </c>
      <c r="H12228" s="27">
        <f t="shared" si="574"/>
        <v>12227</v>
      </c>
      <c r="I12228" s="30" t="str">
        <f>IF(G12228='Check Register'!$E$1,H12228,"")</f>
        <v/>
      </c>
      <c r="J12228" s="16" t="str">
        <f t="shared" si="576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5"/>
        <v>April 21</v>
      </c>
      <c r="H12229" s="27">
        <f t="shared" si="574"/>
        <v>12228</v>
      </c>
      <c r="I12229" s="30" t="str">
        <f>IF(G12229='Check Register'!$E$1,H12229,"")</f>
        <v/>
      </c>
      <c r="J12229" s="16" t="str">
        <f t="shared" si="576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5"/>
        <v>April 21</v>
      </c>
      <c r="H12230" s="27">
        <f t="shared" si="574"/>
        <v>12229</v>
      </c>
      <c r="I12230" s="30" t="str">
        <f>IF(G12230='Check Register'!$E$1,H12230,"")</f>
        <v/>
      </c>
      <c r="J12230" s="16" t="str">
        <f t="shared" si="576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5"/>
        <v>April 21</v>
      </c>
      <c r="H12231" s="27">
        <f t="shared" si="574"/>
        <v>12230</v>
      </c>
      <c r="I12231" s="30" t="str">
        <f>IF(G12231='Check Register'!$E$1,H12231,"")</f>
        <v/>
      </c>
      <c r="J12231" s="16" t="str">
        <f t="shared" si="576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5"/>
        <v>April 21</v>
      </c>
      <c r="H12232" s="27">
        <f t="shared" ref="H12232:H12295" si="577">1+H12231</f>
        <v>12231</v>
      </c>
      <c r="I12232" s="30" t="str">
        <f>IF(G12232='Check Register'!$E$1,H12232,"")</f>
        <v/>
      </c>
      <c r="J12232" s="16" t="str">
        <f t="shared" si="576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5"/>
        <v>April 21</v>
      </c>
      <c r="H12233" s="27">
        <f t="shared" si="577"/>
        <v>12232</v>
      </c>
      <c r="I12233" s="30" t="str">
        <f>IF(G12233='Check Register'!$E$1,H12233,"")</f>
        <v/>
      </c>
      <c r="J12233" s="16" t="str">
        <f t="shared" si="576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5"/>
        <v>April 21</v>
      </c>
      <c r="H12234" s="27">
        <f t="shared" si="577"/>
        <v>12233</v>
      </c>
      <c r="I12234" s="30" t="str">
        <f>IF(G12234='Check Register'!$E$1,H12234,"")</f>
        <v/>
      </c>
      <c r="J12234" s="16" t="str">
        <f t="shared" si="576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5"/>
        <v>April 21</v>
      </c>
      <c r="H12235" s="27">
        <f t="shared" si="577"/>
        <v>12234</v>
      </c>
      <c r="I12235" s="30" t="str">
        <f>IF(G12235='Check Register'!$E$1,H12235,"")</f>
        <v/>
      </c>
      <c r="J12235" s="16" t="str">
        <f t="shared" si="576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5"/>
        <v>April 21</v>
      </c>
      <c r="H12236" s="27">
        <f t="shared" si="577"/>
        <v>12235</v>
      </c>
      <c r="I12236" s="30" t="str">
        <f>IF(G12236='Check Register'!$E$1,H12236,"")</f>
        <v/>
      </c>
      <c r="J12236" s="16" t="str">
        <f t="shared" si="576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5"/>
        <v>April 21</v>
      </c>
      <c r="H12237" s="27">
        <f t="shared" si="577"/>
        <v>12236</v>
      </c>
      <c r="I12237" s="30" t="str">
        <f>IF(G12237='Check Register'!$E$1,H12237,"")</f>
        <v/>
      </c>
      <c r="J12237" s="16" t="str">
        <f t="shared" si="576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5"/>
        <v>April 21</v>
      </c>
      <c r="H12238" s="27">
        <f t="shared" si="577"/>
        <v>12237</v>
      </c>
      <c r="I12238" s="30" t="str">
        <f>IF(G12238='Check Register'!$E$1,H12238,"")</f>
        <v/>
      </c>
      <c r="J12238" s="16" t="str">
        <f t="shared" si="576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5"/>
        <v>April 21</v>
      </c>
      <c r="H12239" s="27">
        <f t="shared" si="577"/>
        <v>12238</v>
      </c>
      <c r="I12239" s="30" t="str">
        <f>IF(G12239='Check Register'!$E$1,H12239,"")</f>
        <v/>
      </c>
      <c r="J12239" s="16" t="str">
        <f t="shared" si="576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5"/>
        <v>April 21</v>
      </c>
      <c r="H12240" s="27">
        <f t="shared" si="577"/>
        <v>12239</v>
      </c>
      <c r="I12240" s="30" t="str">
        <f>IF(G12240='Check Register'!$E$1,H12240,"")</f>
        <v/>
      </c>
      <c r="J12240" s="16" t="str">
        <f t="shared" si="576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5"/>
        <v>April 21</v>
      </c>
      <c r="H12241" s="27">
        <f t="shared" si="577"/>
        <v>12240</v>
      </c>
      <c r="I12241" s="30" t="str">
        <f>IF(G12241='Check Register'!$E$1,H12241,"")</f>
        <v/>
      </c>
      <c r="J12241" s="16" t="str">
        <f t="shared" si="576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5"/>
        <v>April 21</v>
      </c>
      <c r="H12242" s="27">
        <f t="shared" si="577"/>
        <v>12241</v>
      </c>
      <c r="I12242" s="30" t="str">
        <f>IF(G12242='Check Register'!$E$1,H12242,"")</f>
        <v/>
      </c>
      <c r="J12242" s="16" t="str">
        <f t="shared" si="576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5"/>
        <v>April 21</v>
      </c>
      <c r="H12243" s="27">
        <f t="shared" si="577"/>
        <v>12242</v>
      </c>
      <c r="I12243" s="30" t="str">
        <f>IF(G12243='Check Register'!$E$1,H12243,"")</f>
        <v/>
      </c>
      <c r="J12243" s="16" t="str">
        <f t="shared" si="576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5"/>
        <v>April 21</v>
      </c>
      <c r="H12244" s="27">
        <f t="shared" si="577"/>
        <v>12243</v>
      </c>
      <c r="I12244" s="30" t="str">
        <f>IF(G12244='Check Register'!$E$1,H12244,"")</f>
        <v/>
      </c>
      <c r="J12244" s="16" t="str">
        <f t="shared" si="576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5"/>
        <v>April 21</v>
      </c>
      <c r="H12245" s="27">
        <f t="shared" si="577"/>
        <v>12244</v>
      </c>
      <c r="I12245" s="30" t="str">
        <f>IF(G12245='Check Register'!$E$1,H12245,"")</f>
        <v/>
      </c>
      <c r="J12245" s="16" t="str">
        <f t="shared" si="576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5"/>
        <v>April 21</v>
      </c>
      <c r="H12246" s="27">
        <f t="shared" si="577"/>
        <v>12245</v>
      </c>
      <c r="I12246" s="30" t="str">
        <f>IF(G12246='Check Register'!$E$1,H12246,"")</f>
        <v/>
      </c>
      <c r="J12246" s="16" t="str">
        <f t="shared" si="576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5"/>
        <v>April 21</v>
      </c>
      <c r="H12247" s="27">
        <f t="shared" si="577"/>
        <v>12246</v>
      </c>
      <c r="I12247" s="30" t="str">
        <f>IF(G12247='Check Register'!$E$1,H12247,"")</f>
        <v/>
      </c>
      <c r="J12247" s="16" t="str">
        <f t="shared" si="576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5"/>
        <v>April 21</v>
      </c>
      <c r="H12248" s="27">
        <f t="shared" si="577"/>
        <v>12247</v>
      </c>
      <c r="I12248" s="30" t="str">
        <f>IF(G12248='Check Register'!$E$1,H12248,"")</f>
        <v/>
      </c>
      <c r="J12248" s="16" t="str">
        <f t="shared" si="576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5"/>
        <v>April 21</v>
      </c>
      <c r="H12249" s="27">
        <f t="shared" si="577"/>
        <v>12248</v>
      </c>
      <c r="I12249" s="30" t="str">
        <f>IF(G12249='Check Register'!$E$1,H12249,"")</f>
        <v/>
      </c>
      <c r="J12249" s="16" t="str">
        <f t="shared" si="576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5"/>
        <v>April 21</v>
      </c>
      <c r="H12250" s="27">
        <f t="shared" si="577"/>
        <v>12249</v>
      </c>
      <c r="I12250" s="30" t="str">
        <f>IF(G12250='Check Register'!$E$1,H12250,"")</f>
        <v/>
      </c>
      <c r="J12250" s="16" t="str">
        <f t="shared" si="576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5"/>
        <v>April 21</v>
      </c>
      <c r="H12251" s="27">
        <f t="shared" si="577"/>
        <v>12250</v>
      </c>
      <c r="I12251" s="30" t="str">
        <f>IF(G12251='Check Register'!$E$1,H12251,"")</f>
        <v/>
      </c>
      <c r="J12251" s="16" t="str">
        <f t="shared" si="576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5"/>
        <v>April 21</v>
      </c>
      <c r="H12252" s="27">
        <f t="shared" si="577"/>
        <v>12251</v>
      </c>
      <c r="I12252" s="30" t="str">
        <f>IF(G12252='Check Register'!$E$1,H12252,"")</f>
        <v/>
      </c>
      <c r="J12252" s="16" t="str">
        <f t="shared" si="576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5"/>
        <v>April 21</v>
      </c>
      <c r="H12253" s="27">
        <f t="shared" si="577"/>
        <v>12252</v>
      </c>
      <c r="I12253" s="30" t="str">
        <f>IF(G12253='Check Register'!$E$1,H12253,"")</f>
        <v/>
      </c>
      <c r="J12253" s="16" t="str">
        <f t="shared" si="576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5"/>
        <v>April 21</v>
      </c>
      <c r="H12254" s="27">
        <f t="shared" si="577"/>
        <v>12253</v>
      </c>
      <c r="I12254" s="30" t="str">
        <f>IF(G12254='Check Register'!$E$1,H12254,"")</f>
        <v/>
      </c>
      <c r="J12254" s="16" t="str">
        <f t="shared" si="576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5"/>
        <v>April 21</v>
      </c>
      <c r="H12255" s="27">
        <f t="shared" si="577"/>
        <v>12254</v>
      </c>
      <c r="I12255" s="30" t="str">
        <f>IF(G12255='Check Register'!$E$1,H12255,"")</f>
        <v/>
      </c>
      <c r="J12255" s="16" t="str">
        <f t="shared" si="576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5"/>
        <v>April 21</v>
      </c>
      <c r="H12256" s="27">
        <f t="shared" si="577"/>
        <v>12255</v>
      </c>
      <c r="I12256" s="30" t="str">
        <f>IF(G12256='Check Register'!$E$1,H12256,"")</f>
        <v/>
      </c>
      <c r="J12256" s="16" t="str">
        <f t="shared" si="576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5"/>
        <v>April 21</v>
      </c>
      <c r="H12257" s="27">
        <f t="shared" si="577"/>
        <v>12256</v>
      </c>
      <c r="I12257" s="30" t="str">
        <f>IF(G12257='Check Register'!$E$1,H12257,"")</f>
        <v/>
      </c>
      <c r="J12257" s="16" t="str">
        <f t="shared" si="576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5"/>
        <v>April 21</v>
      </c>
      <c r="H12258" s="27">
        <f t="shared" si="577"/>
        <v>12257</v>
      </c>
      <c r="I12258" s="30" t="str">
        <f>IF(G12258='Check Register'!$E$1,H12258,"")</f>
        <v/>
      </c>
      <c r="J12258" s="16" t="str">
        <f t="shared" si="576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5"/>
        <v>April 21</v>
      </c>
      <c r="H12259" s="27">
        <f t="shared" si="577"/>
        <v>12258</v>
      </c>
      <c r="I12259" s="30" t="str">
        <f>IF(G12259='Check Register'!$E$1,H12259,"")</f>
        <v/>
      </c>
      <c r="J12259" s="16" t="str">
        <f t="shared" si="576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5"/>
        <v>April 21</v>
      </c>
      <c r="H12260" s="27">
        <f t="shared" si="577"/>
        <v>12259</v>
      </c>
      <c r="I12260" s="30" t="str">
        <f>IF(G12260='Check Register'!$E$1,H12260,"")</f>
        <v/>
      </c>
      <c r="J12260" s="16" t="str">
        <f t="shared" si="576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5"/>
        <v>April 21</v>
      </c>
      <c r="H12261" s="27">
        <f t="shared" si="577"/>
        <v>12260</v>
      </c>
      <c r="I12261" s="30" t="str">
        <f>IF(G12261='Check Register'!$E$1,H12261,"")</f>
        <v/>
      </c>
      <c r="J12261" s="16" t="str">
        <f t="shared" si="576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5"/>
        <v>April 21</v>
      </c>
      <c r="H12262" s="27">
        <f t="shared" si="577"/>
        <v>12261</v>
      </c>
      <c r="I12262" s="30" t="str">
        <f>IF(G12262='Check Register'!$E$1,H12262,"")</f>
        <v/>
      </c>
      <c r="J12262" s="16" t="str">
        <f t="shared" si="576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5"/>
        <v>April 21</v>
      </c>
      <c r="H12263" s="27">
        <f t="shared" si="577"/>
        <v>12262</v>
      </c>
      <c r="I12263" s="30" t="str">
        <f>IF(G12263='Check Register'!$E$1,H12263,"")</f>
        <v/>
      </c>
      <c r="J12263" s="16" t="str">
        <f t="shared" si="576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5"/>
        <v>April 21</v>
      </c>
      <c r="H12264" s="27">
        <f t="shared" si="577"/>
        <v>12263</v>
      </c>
      <c r="I12264" s="30" t="str">
        <f>IF(G12264='Check Register'!$E$1,H12264,"")</f>
        <v/>
      </c>
      <c r="J12264" s="16" t="str">
        <f t="shared" si="576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5"/>
        <v>April 21</v>
      </c>
      <c r="H12265" s="27">
        <f t="shared" si="577"/>
        <v>12264</v>
      </c>
      <c r="I12265" s="30" t="str">
        <f>IF(G12265='Check Register'!$E$1,H12265,"")</f>
        <v/>
      </c>
      <c r="J12265" s="16" t="str">
        <f t="shared" si="576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5"/>
        <v>April 21</v>
      </c>
      <c r="H12266" s="27">
        <f t="shared" si="577"/>
        <v>12265</v>
      </c>
      <c r="I12266" s="30" t="str">
        <f>IF(G12266='Check Register'!$E$1,H12266,"")</f>
        <v/>
      </c>
      <c r="J12266" s="16" t="str">
        <f t="shared" si="576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5"/>
        <v>April 21</v>
      </c>
      <c r="H12267" s="27">
        <f t="shared" si="577"/>
        <v>12266</v>
      </c>
      <c r="I12267" s="30" t="str">
        <f>IF(G12267='Check Register'!$E$1,H12267,"")</f>
        <v/>
      </c>
      <c r="J12267" s="16" t="str">
        <f t="shared" si="576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5"/>
        <v>April 21</v>
      </c>
      <c r="H12268" s="27">
        <f t="shared" si="577"/>
        <v>12267</v>
      </c>
      <c r="I12268" s="30" t="str">
        <f>IF(G12268='Check Register'!$E$1,H12268,"")</f>
        <v/>
      </c>
      <c r="J12268" s="16" t="str">
        <f t="shared" si="576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5"/>
        <v>April 21</v>
      </c>
      <c r="H12269" s="27">
        <f t="shared" si="577"/>
        <v>12268</v>
      </c>
      <c r="I12269" s="30" t="str">
        <f>IF(G12269='Check Register'!$E$1,H12269,"")</f>
        <v/>
      </c>
      <c r="J12269" s="16" t="str">
        <f t="shared" si="576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5"/>
        <v>April 21</v>
      </c>
      <c r="H12270" s="27">
        <f t="shared" si="577"/>
        <v>12269</v>
      </c>
      <c r="I12270" s="30" t="str">
        <f>IF(G12270='Check Register'!$E$1,H12270,"")</f>
        <v/>
      </c>
      <c r="J12270" s="16" t="str">
        <f t="shared" si="576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5"/>
        <v>April 21</v>
      </c>
      <c r="H12271" s="27">
        <f t="shared" si="577"/>
        <v>12270</v>
      </c>
      <c r="I12271" s="30" t="str">
        <f>IF(G12271='Check Register'!$E$1,H12271,"")</f>
        <v/>
      </c>
      <c r="J12271" s="16" t="str">
        <f t="shared" si="576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5"/>
        <v>April 21</v>
      </c>
      <c r="H12272" s="27">
        <f t="shared" si="577"/>
        <v>12271</v>
      </c>
      <c r="I12272" s="30" t="str">
        <f>IF(G12272='Check Register'!$E$1,H12272,"")</f>
        <v/>
      </c>
      <c r="J12272" s="16" t="str">
        <f t="shared" si="576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5"/>
        <v>April 21</v>
      </c>
      <c r="H12273" s="27">
        <f t="shared" si="577"/>
        <v>12272</v>
      </c>
      <c r="I12273" s="30" t="str">
        <f>IF(G12273='Check Register'!$E$1,H12273,"")</f>
        <v/>
      </c>
      <c r="J12273" s="16" t="str">
        <f t="shared" si="576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5"/>
        <v>April 21</v>
      </c>
      <c r="H12274" s="27">
        <f t="shared" si="577"/>
        <v>12273</v>
      </c>
      <c r="I12274" s="30" t="str">
        <f>IF(G12274='Check Register'!$E$1,H12274,"")</f>
        <v/>
      </c>
      <c r="J12274" s="16" t="str">
        <f t="shared" si="576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5"/>
        <v>April 21</v>
      </c>
      <c r="H12275" s="27">
        <f t="shared" si="577"/>
        <v>12274</v>
      </c>
      <c r="I12275" s="30" t="str">
        <f>IF(G12275='Check Register'!$E$1,H12275,"")</f>
        <v/>
      </c>
      <c r="J12275" s="16" t="str">
        <f t="shared" si="576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5"/>
        <v>April 21</v>
      </c>
      <c r="H12276" s="27">
        <f t="shared" si="577"/>
        <v>12275</v>
      </c>
      <c r="I12276" s="30" t="str">
        <f>IF(G12276='Check Register'!$E$1,H12276,"")</f>
        <v/>
      </c>
      <c r="J12276" s="16" t="str">
        <f t="shared" si="576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5"/>
        <v>May 21</v>
      </c>
      <c r="H12277" s="27">
        <f t="shared" si="577"/>
        <v>12276</v>
      </c>
      <c r="I12277" s="30" t="str">
        <f>IF(G12277='Check Register'!$E$1,H12277,"")</f>
        <v/>
      </c>
      <c r="J12277" s="16" t="str">
        <f t="shared" si="576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5"/>
        <v>May 21</v>
      </c>
      <c r="H12278" s="27">
        <f t="shared" si="577"/>
        <v>12277</v>
      </c>
      <c r="I12278" s="30" t="str">
        <f>IF(G12278='Check Register'!$E$1,H12278,"")</f>
        <v/>
      </c>
      <c r="J12278" s="16" t="str">
        <f t="shared" si="576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5"/>
        <v>May 21</v>
      </c>
      <c r="H12279" s="27">
        <f t="shared" si="577"/>
        <v>12278</v>
      </c>
      <c r="I12279" s="30" t="str">
        <f>IF(G12279='Check Register'!$E$1,H12279,"")</f>
        <v/>
      </c>
      <c r="J12279" s="16" t="str">
        <f t="shared" si="576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5"/>
        <v>May 21</v>
      </c>
      <c r="H12280" s="27">
        <f t="shared" si="577"/>
        <v>12279</v>
      </c>
      <c r="I12280" s="30" t="str">
        <f>IF(G12280='Check Register'!$E$1,H12280,"")</f>
        <v/>
      </c>
      <c r="J12280" s="16" t="str">
        <f t="shared" si="576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5"/>
        <v>May 21</v>
      </c>
      <c r="H12281" s="27">
        <f t="shared" si="577"/>
        <v>12280</v>
      </c>
      <c r="I12281" s="30" t="str">
        <f>IF(G12281='Check Register'!$E$1,H12281,"")</f>
        <v/>
      </c>
      <c r="J12281" s="16" t="str">
        <f t="shared" si="576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5"/>
        <v>May 21</v>
      </c>
      <c r="H12282" s="27">
        <f t="shared" si="577"/>
        <v>12281</v>
      </c>
      <c r="I12282" s="30" t="str">
        <f>IF(G12282='Check Register'!$E$1,H12282,"")</f>
        <v/>
      </c>
      <c r="J12282" s="16" t="str">
        <f t="shared" si="576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5"/>
        <v>May 21</v>
      </c>
      <c r="H12283" s="27">
        <f t="shared" si="577"/>
        <v>12282</v>
      </c>
      <c r="I12283" s="30" t="str">
        <f>IF(G12283='Check Register'!$E$1,H12283,"")</f>
        <v/>
      </c>
      <c r="J12283" s="16" t="str">
        <f t="shared" si="576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5"/>
        <v>May 21</v>
      </c>
      <c r="H12284" s="27">
        <f t="shared" si="577"/>
        <v>12283</v>
      </c>
      <c r="I12284" s="30" t="str">
        <f>IF(G12284='Check Register'!$E$1,H12284,"")</f>
        <v/>
      </c>
      <c r="J12284" s="16" t="str">
        <f t="shared" si="576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5"/>
        <v>May 21</v>
      </c>
      <c r="H12285" s="27">
        <f t="shared" si="577"/>
        <v>12284</v>
      </c>
      <c r="I12285" s="30" t="str">
        <f>IF(G12285='Check Register'!$E$1,H12285,"")</f>
        <v/>
      </c>
      <c r="J12285" s="16" t="str">
        <f t="shared" si="576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5"/>
        <v>May 21</v>
      </c>
      <c r="H12286" s="27">
        <f t="shared" si="577"/>
        <v>12285</v>
      </c>
      <c r="I12286" s="30" t="str">
        <f>IF(G12286='Check Register'!$E$1,H12286,"")</f>
        <v/>
      </c>
      <c r="J12286" s="16" t="str">
        <f t="shared" si="576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5"/>
        <v>May 21</v>
      </c>
      <c r="H12287" s="27">
        <f t="shared" si="577"/>
        <v>12286</v>
      </c>
      <c r="I12287" s="30" t="str">
        <f>IF(G12287='Check Register'!$E$1,H12287,"")</f>
        <v/>
      </c>
      <c r="J12287" s="16" t="str">
        <f t="shared" si="576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5"/>
        <v>May 21</v>
      </c>
      <c r="H12288" s="27">
        <f t="shared" si="577"/>
        <v>12287</v>
      </c>
      <c r="I12288" s="30" t="str">
        <f>IF(G12288='Check Register'!$E$1,H12288,"")</f>
        <v/>
      </c>
      <c r="J12288" s="16" t="str">
        <f t="shared" si="576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5"/>
        <v>May 21</v>
      </c>
      <c r="H12289" s="27">
        <f t="shared" si="577"/>
        <v>12288</v>
      </c>
      <c r="I12289" s="30" t="str">
        <f>IF(G12289='Check Register'!$E$1,H12289,"")</f>
        <v/>
      </c>
      <c r="J12289" s="16" t="str">
        <f t="shared" si="576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8">VLOOKUP(C12290,W:Y,3,TRUE)</f>
        <v>May 21</v>
      </c>
      <c r="H12290" s="27">
        <f t="shared" si="577"/>
        <v>12289</v>
      </c>
      <c r="I12290" s="30" t="str">
        <f>IF(G12290='Check Register'!$E$1,H12290,"")</f>
        <v/>
      </c>
      <c r="J12290" s="16" t="str">
        <f t="shared" ref="J12290:J12353" si="579">IFERROR(SMALL($I$2:$I$100000,H12290),"")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8"/>
        <v>May 21</v>
      </c>
      <c r="H12291" s="27">
        <f t="shared" si="577"/>
        <v>12290</v>
      </c>
      <c r="I12291" s="30" t="str">
        <f>IF(G12291='Check Register'!$E$1,H12291,"")</f>
        <v/>
      </c>
      <c r="J12291" s="16" t="str">
        <f t="shared" si="579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8"/>
        <v>May 21</v>
      </c>
      <c r="H12292" s="27">
        <f t="shared" si="577"/>
        <v>12291</v>
      </c>
      <c r="I12292" s="30" t="str">
        <f>IF(G12292='Check Register'!$E$1,H12292,"")</f>
        <v/>
      </c>
      <c r="J12292" s="16" t="str">
        <f t="shared" si="579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8"/>
        <v>May 21</v>
      </c>
      <c r="H12293" s="27">
        <f t="shared" si="577"/>
        <v>12292</v>
      </c>
      <c r="I12293" s="30" t="str">
        <f>IF(G12293='Check Register'!$E$1,H12293,"")</f>
        <v/>
      </c>
      <c r="J12293" s="16" t="str">
        <f t="shared" si="579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8"/>
        <v>May 21</v>
      </c>
      <c r="H12294" s="27">
        <f t="shared" si="577"/>
        <v>12293</v>
      </c>
      <c r="I12294" s="30" t="str">
        <f>IF(G12294='Check Register'!$E$1,H12294,"")</f>
        <v/>
      </c>
      <c r="J12294" s="16" t="str">
        <f t="shared" si="579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8"/>
        <v>May 21</v>
      </c>
      <c r="H12295" s="27">
        <f t="shared" si="577"/>
        <v>12294</v>
      </c>
      <c r="I12295" s="30" t="str">
        <f>IF(G12295='Check Register'!$E$1,H12295,"")</f>
        <v/>
      </c>
      <c r="J12295" s="16" t="str">
        <f t="shared" si="579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8"/>
        <v>May 21</v>
      </c>
      <c r="H12296" s="27">
        <f t="shared" ref="H12296:H12359" si="580">1+H12295</f>
        <v>12295</v>
      </c>
      <c r="I12296" s="30" t="str">
        <f>IF(G12296='Check Register'!$E$1,H12296,"")</f>
        <v/>
      </c>
      <c r="J12296" s="16" t="str">
        <f t="shared" si="579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8"/>
        <v>May 21</v>
      </c>
      <c r="H12297" s="27">
        <f t="shared" si="580"/>
        <v>12296</v>
      </c>
      <c r="I12297" s="30" t="str">
        <f>IF(G12297='Check Register'!$E$1,H12297,"")</f>
        <v/>
      </c>
      <c r="J12297" s="16" t="str">
        <f t="shared" si="579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8"/>
        <v>May 21</v>
      </c>
      <c r="H12298" s="27">
        <f t="shared" si="580"/>
        <v>12297</v>
      </c>
      <c r="I12298" s="30" t="str">
        <f>IF(G12298='Check Register'!$E$1,H12298,"")</f>
        <v/>
      </c>
      <c r="J12298" s="16" t="str">
        <f t="shared" si="579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8"/>
        <v>May 21</v>
      </c>
      <c r="H12299" s="27">
        <f t="shared" si="580"/>
        <v>12298</v>
      </c>
      <c r="I12299" s="30" t="str">
        <f>IF(G12299='Check Register'!$E$1,H12299,"")</f>
        <v/>
      </c>
      <c r="J12299" s="16" t="str">
        <f t="shared" si="579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8"/>
        <v>May 21</v>
      </c>
      <c r="H12300" s="27">
        <f t="shared" si="580"/>
        <v>12299</v>
      </c>
      <c r="I12300" s="30" t="str">
        <f>IF(G12300='Check Register'!$E$1,H12300,"")</f>
        <v/>
      </c>
      <c r="J12300" s="16" t="str">
        <f t="shared" si="579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8"/>
        <v>May 21</v>
      </c>
      <c r="H12301" s="27">
        <f t="shared" si="580"/>
        <v>12300</v>
      </c>
      <c r="I12301" s="30" t="str">
        <f>IF(G12301='Check Register'!$E$1,H12301,"")</f>
        <v/>
      </c>
      <c r="J12301" s="16" t="str">
        <f t="shared" si="579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8"/>
        <v>May 21</v>
      </c>
      <c r="H12302" s="27">
        <f t="shared" si="580"/>
        <v>12301</v>
      </c>
      <c r="I12302" s="30" t="str">
        <f>IF(G12302='Check Register'!$E$1,H12302,"")</f>
        <v/>
      </c>
      <c r="J12302" s="16" t="str">
        <f t="shared" si="579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8"/>
        <v>May 21</v>
      </c>
      <c r="H12303" s="27">
        <f t="shared" si="580"/>
        <v>12302</v>
      </c>
      <c r="I12303" s="30" t="str">
        <f>IF(G12303='Check Register'!$E$1,H12303,"")</f>
        <v/>
      </c>
      <c r="J12303" s="16" t="str">
        <f t="shared" si="579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8"/>
        <v>May 21</v>
      </c>
      <c r="H12304" s="27">
        <f t="shared" si="580"/>
        <v>12303</v>
      </c>
      <c r="I12304" s="30" t="str">
        <f>IF(G12304='Check Register'!$E$1,H12304,"")</f>
        <v/>
      </c>
      <c r="J12304" s="16" t="str">
        <f t="shared" si="579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8"/>
        <v>May 21</v>
      </c>
      <c r="H12305" s="27">
        <f t="shared" si="580"/>
        <v>12304</v>
      </c>
      <c r="I12305" s="30" t="str">
        <f>IF(G12305='Check Register'!$E$1,H12305,"")</f>
        <v/>
      </c>
      <c r="J12305" s="16" t="str">
        <f t="shared" si="579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8"/>
        <v>May 21</v>
      </c>
      <c r="H12306" s="27">
        <f t="shared" si="580"/>
        <v>12305</v>
      </c>
      <c r="I12306" s="30" t="str">
        <f>IF(G12306='Check Register'!$E$1,H12306,"")</f>
        <v/>
      </c>
      <c r="J12306" s="16" t="str">
        <f t="shared" si="579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8"/>
        <v>May 21</v>
      </c>
      <c r="H12307" s="27">
        <f t="shared" si="580"/>
        <v>12306</v>
      </c>
      <c r="I12307" s="30" t="str">
        <f>IF(G12307='Check Register'!$E$1,H12307,"")</f>
        <v/>
      </c>
      <c r="J12307" s="16" t="str">
        <f t="shared" si="579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8"/>
        <v>May 21</v>
      </c>
      <c r="H12308" s="27">
        <f t="shared" si="580"/>
        <v>12307</v>
      </c>
      <c r="I12308" s="30" t="str">
        <f>IF(G12308='Check Register'!$E$1,H12308,"")</f>
        <v/>
      </c>
      <c r="J12308" s="16" t="str">
        <f t="shared" si="579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8"/>
        <v>May 21</v>
      </c>
      <c r="H12309" s="27">
        <f t="shared" si="580"/>
        <v>12308</v>
      </c>
      <c r="I12309" s="30" t="str">
        <f>IF(G12309='Check Register'!$E$1,H12309,"")</f>
        <v/>
      </c>
      <c r="J12309" s="16" t="str">
        <f t="shared" si="579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8"/>
        <v>May 21</v>
      </c>
      <c r="H12310" s="27">
        <f t="shared" si="580"/>
        <v>12309</v>
      </c>
      <c r="I12310" s="30" t="str">
        <f>IF(G12310='Check Register'!$E$1,H12310,"")</f>
        <v/>
      </c>
      <c r="J12310" s="16" t="str">
        <f t="shared" si="579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8"/>
        <v>May 21</v>
      </c>
      <c r="H12311" s="27">
        <f t="shared" si="580"/>
        <v>12310</v>
      </c>
      <c r="I12311" s="30" t="str">
        <f>IF(G12311='Check Register'!$E$1,H12311,"")</f>
        <v/>
      </c>
      <c r="J12311" s="16" t="str">
        <f t="shared" si="579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8"/>
        <v>May 21</v>
      </c>
      <c r="H12312" s="27">
        <f t="shared" si="580"/>
        <v>12311</v>
      </c>
      <c r="I12312" s="30" t="str">
        <f>IF(G12312='Check Register'!$E$1,H12312,"")</f>
        <v/>
      </c>
      <c r="J12312" s="16" t="str">
        <f t="shared" si="579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8"/>
        <v>May 21</v>
      </c>
      <c r="H12313" s="27">
        <f t="shared" si="580"/>
        <v>12312</v>
      </c>
      <c r="I12313" s="30" t="str">
        <f>IF(G12313='Check Register'!$E$1,H12313,"")</f>
        <v/>
      </c>
      <c r="J12313" s="16" t="str">
        <f t="shared" si="579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8"/>
        <v>May 21</v>
      </c>
      <c r="H12314" s="27">
        <f t="shared" si="580"/>
        <v>12313</v>
      </c>
      <c r="I12314" s="30" t="str">
        <f>IF(G12314='Check Register'!$E$1,H12314,"")</f>
        <v/>
      </c>
      <c r="J12314" s="16" t="str">
        <f t="shared" si="579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8"/>
        <v>May 21</v>
      </c>
      <c r="H12315" s="27">
        <f t="shared" si="580"/>
        <v>12314</v>
      </c>
      <c r="I12315" s="30" t="str">
        <f>IF(G12315='Check Register'!$E$1,H12315,"")</f>
        <v/>
      </c>
      <c r="J12315" s="16" t="str">
        <f t="shared" si="579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8"/>
        <v>May 21</v>
      </c>
      <c r="H12316" s="27">
        <f t="shared" si="580"/>
        <v>12315</v>
      </c>
      <c r="I12316" s="30" t="str">
        <f>IF(G12316='Check Register'!$E$1,H12316,"")</f>
        <v/>
      </c>
      <c r="J12316" s="16" t="str">
        <f t="shared" si="579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8"/>
        <v>May 21</v>
      </c>
      <c r="H12317" s="27">
        <f t="shared" si="580"/>
        <v>12316</v>
      </c>
      <c r="I12317" s="30" t="str">
        <f>IF(G12317='Check Register'!$E$1,H12317,"")</f>
        <v/>
      </c>
      <c r="J12317" s="16" t="str">
        <f t="shared" si="579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8"/>
        <v>May 21</v>
      </c>
      <c r="H12318" s="27">
        <f t="shared" si="580"/>
        <v>12317</v>
      </c>
      <c r="I12318" s="30" t="str">
        <f>IF(G12318='Check Register'!$E$1,H12318,"")</f>
        <v/>
      </c>
      <c r="J12318" s="16" t="str">
        <f t="shared" si="579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8"/>
        <v>May 21</v>
      </c>
      <c r="H12319" s="27">
        <f t="shared" si="580"/>
        <v>12318</v>
      </c>
      <c r="I12319" s="30" t="str">
        <f>IF(G12319='Check Register'!$E$1,H12319,"")</f>
        <v/>
      </c>
      <c r="J12319" s="16" t="str">
        <f t="shared" si="579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8"/>
        <v>May 21</v>
      </c>
      <c r="H12320" s="27">
        <f t="shared" si="580"/>
        <v>12319</v>
      </c>
      <c r="I12320" s="30" t="str">
        <f>IF(G12320='Check Register'!$E$1,H12320,"")</f>
        <v/>
      </c>
      <c r="J12320" s="16" t="str">
        <f t="shared" si="579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8"/>
        <v>May 21</v>
      </c>
      <c r="H12321" s="27">
        <f t="shared" si="580"/>
        <v>12320</v>
      </c>
      <c r="I12321" s="30" t="str">
        <f>IF(G12321='Check Register'!$E$1,H12321,"")</f>
        <v/>
      </c>
      <c r="J12321" s="16" t="str">
        <f t="shared" si="579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8"/>
        <v>May 21</v>
      </c>
      <c r="H12322" s="27">
        <f t="shared" si="580"/>
        <v>12321</v>
      </c>
      <c r="I12322" s="30" t="str">
        <f>IF(G12322='Check Register'!$E$1,H12322,"")</f>
        <v/>
      </c>
      <c r="J12322" s="16" t="str">
        <f t="shared" si="579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8"/>
        <v>May 21</v>
      </c>
      <c r="H12323" s="27">
        <f t="shared" si="580"/>
        <v>12322</v>
      </c>
      <c r="I12323" s="30" t="str">
        <f>IF(G12323='Check Register'!$E$1,H12323,"")</f>
        <v/>
      </c>
      <c r="J12323" s="16" t="str">
        <f t="shared" si="579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8"/>
        <v>May 21</v>
      </c>
      <c r="H12324" s="27">
        <f t="shared" si="580"/>
        <v>12323</v>
      </c>
      <c r="I12324" s="30" t="str">
        <f>IF(G12324='Check Register'!$E$1,H12324,"")</f>
        <v/>
      </c>
      <c r="J12324" s="16" t="str">
        <f t="shared" si="579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8"/>
        <v>May 21</v>
      </c>
      <c r="H12325" s="27">
        <f t="shared" si="580"/>
        <v>12324</v>
      </c>
      <c r="I12325" s="30" t="str">
        <f>IF(G12325='Check Register'!$E$1,H12325,"")</f>
        <v/>
      </c>
      <c r="J12325" s="16" t="str">
        <f t="shared" si="579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8"/>
        <v>May 21</v>
      </c>
      <c r="H12326" s="27">
        <f t="shared" si="580"/>
        <v>12325</v>
      </c>
      <c r="I12326" s="30" t="str">
        <f>IF(G12326='Check Register'!$E$1,H12326,"")</f>
        <v/>
      </c>
      <c r="J12326" s="16" t="str">
        <f t="shared" si="579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8"/>
        <v>May 21</v>
      </c>
      <c r="H12327" s="27">
        <f t="shared" si="580"/>
        <v>12326</v>
      </c>
      <c r="I12327" s="30" t="str">
        <f>IF(G12327='Check Register'!$E$1,H12327,"")</f>
        <v/>
      </c>
      <c r="J12327" s="16" t="str">
        <f t="shared" si="579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8"/>
        <v>May 21</v>
      </c>
      <c r="H12328" s="27">
        <f t="shared" si="580"/>
        <v>12327</v>
      </c>
      <c r="I12328" s="30" t="str">
        <f>IF(G12328='Check Register'!$E$1,H12328,"")</f>
        <v/>
      </c>
      <c r="J12328" s="16" t="str">
        <f t="shared" si="579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8"/>
        <v>May 21</v>
      </c>
      <c r="H12329" s="27">
        <f t="shared" si="580"/>
        <v>12328</v>
      </c>
      <c r="I12329" s="30" t="str">
        <f>IF(G12329='Check Register'!$E$1,H12329,"")</f>
        <v/>
      </c>
      <c r="J12329" s="16" t="str">
        <f t="shared" si="579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8"/>
        <v>May 21</v>
      </c>
      <c r="H12330" s="27">
        <f t="shared" si="580"/>
        <v>12329</v>
      </c>
      <c r="I12330" s="30" t="str">
        <f>IF(G12330='Check Register'!$E$1,H12330,"")</f>
        <v/>
      </c>
      <c r="J12330" s="16" t="str">
        <f t="shared" si="579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8"/>
        <v>May 21</v>
      </c>
      <c r="H12331" s="27">
        <f t="shared" si="580"/>
        <v>12330</v>
      </c>
      <c r="I12331" s="30" t="str">
        <f>IF(G12331='Check Register'!$E$1,H12331,"")</f>
        <v/>
      </c>
      <c r="J12331" s="16" t="str">
        <f t="shared" si="579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8"/>
        <v>May 21</v>
      </c>
      <c r="H12332" s="27">
        <f t="shared" si="580"/>
        <v>12331</v>
      </c>
      <c r="I12332" s="30" t="str">
        <f>IF(G12332='Check Register'!$E$1,H12332,"")</f>
        <v/>
      </c>
      <c r="J12332" s="16" t="str">
        <f t="shared" si="579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8"/>
        <v>May 21</v>
      </c>
      <c r="H12333" s="27">
        <f t="shared" si="580"/>
        <v>12332</v>
      </c>
      <c r="I12333" s="30" t="str">
        <f>IF(G12333='Check Register'!$E$1,H12333,"")</f>
        <v/>
      </c>
      <c r="J12333" s="16" t="str">
        <f t="shared" si="579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8"/>
        <v>May 21</v>
      </c>
      <c r="H12334" s="27">
        <f t="shared" si="580"/>
        <v>12333</v>
      </c>
      <c r="I12334" s="30" t="str">
        <f>IF(G12334='Check Register'!$E$1,H12334,"")</f>
        <v/>
      </c>
      <c r="J12334" s="16" t="str">
        <f t="shared" si="579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8"/>
        <v>May 21</v>
      </c>
      <c r="H12335" s="27">
        <f t="shared" si="580"/>
        <v>12334</v>
      </c>
      <c r="I12335" s="30" t="str">
        <f>IF(G12335='Check Register'!$E$1,H12335,"")</f>
        <v/>
      </c>
      <c r="J12335" s="16" t="str">
        <f t="shared" si="579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8"/>
        <v>May 21</v>
      </c>
      <c r="H12336" s="27">
        <f t="shared" si="580"/>
        <v>12335</v>
      </c>
      <c r="I12336" s="30" t="str">
        <f>IF(G12336='Check Register'!$E$1,H12336,"")</f>
        <v/>
      </c>
      <c r="J12336" s="16" t="str">
        <f t="shared" si="579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8"/>
        <v>May 21</v>
      </c>
      <c r="H12337" s="27">
        <f t="shared" si="580"/>
        <v>12336</v>
      </c>
      <c r="I12337" s="30" t="str">
        <f>IF(G12337='Check Register'!$E$1,H12337,"")</f>
        <v/>
      </c>
      <c r="J12337" s="16" t="str">
        <f t="shared" si="579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8"/>
        <v>May 21</v>
      </c>
      <c r="H12338" s="27">
        <f t="shared" si="580"/>
        <v>12337</v>
      </c>
      <c r="I12338" s="30" t="str">
        <f>IF(G12338='Check Register'!$E$1,H12338,"")</f>
        <v/>
      </c>
      <c r="J12338" s="16" t="str">
        <f t="shared" si="579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8"/>
        <v>May 21</v>
      </c>
      <c r="H12339" s="27">
        <f t="shared" si="580"/>
        <v>12338</v>
      </c>
      <c r="I12339" s="30" t="str">
        <f>IF(G12339='Check Register'!$E$1,H12339,"")</f>
        <v/>
      </c>
      <c r="J12339" s="16" t="str">
        <f t="shared" si="579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8"/>
        <v>May 21</v>
      </c>
      <c r="H12340" s="27">
        <f t="shared" si="580"/>
        <v>12339</v>
      </c>
      <c r="I12340" s="30" t="str">
        <f>IF(G12340='Check Register'!$E$1,H12340,"")</f>
        <v/>
      </c>
      <c r="J12340" s="16" t="str">
        <f t="shared" si="579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8"/>
        <v>May 21</v>
      </c>
      <c r="H12341" s="27">
        <f t="shared" si="580"/>
        <v>12340</v>
      </c>
      <c r="I12341" s="30" t="str">
        <f>IF(G12341='Check Register'!$E$1,H12341,"")</f>
        <v/>
      </c>
      <c r="J12341" s="16" t="str">
        <f t="shared" si="579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8"/>
        <v>May 21</v>
      </c>
      <c r="H12342" s="27">
        <f t="shared" si="580"/>
        <v>12341</v>
      </c>
      <c r="I12342" s="30" t="str">
        <f>IF(G12342='Check Register'!$E$1,H12342,"")</f>
        <v/>
      </c>
      <c r="J12342" s="16" t="str">
        <f t="shared" si="579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8"/>
        <v>May 21</v>
      </c>
      <c r="H12343" s="27">
        <f t="shared" si="580"/>
        <v>12342</v>
      </c>
      <c r="I12343" s="30" t="str">
        <f>IF(G12343='Check Register'!$E$1,H12343,"")</f>
        <v/>
      </c>
      <c r="J12343" s="16" t="str">
        <f t="shared" si="579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8"/>
        <v>May 21</v>
      </c>
      <c r="H12344" s="27">
        <f t="shared" si="580"/>
        <v>12343</v>
      </c>
      <c r="I12344" s="30" t="str">
        <f>IF(G12344='Check Register'!$E$1,H12344,"")</f>
        <v/>
      </c>
      <c r="J12344" s="16" t="str">
        <f t="shared" si="579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8"/>
        <v>May 21</v>
      </c>
      <c r="H12345" s="27">
        <f t="shared" si="580"/>
        <v>12344</v>
      </c>
      <c r="I12345" s="30" t="str">
        <f>IF(G12345='Check Register'!$E$1,H12345,"")</f>
        <v/>
      </c>
      <c r="J12345" s="16" t="str">
        <f t="shared" si="579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8"/>
        <v>May 21</v>
      </c>
      <c r="H12346" s="27">
        <f t="shared" si="580"/>
        <v>12345</v>
      </c>
      <c r="I12346" s="30" t="str">
        <f>IF(G12346='Check Register'!$E$1,H12346,"")</f>
        <v/>
      </c>
      <c r="J12346" s="16" t="str">
        <f t="shared" si="579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8"/>
        <v>May 21</v>
      </c>
      <c r="H12347" s="27">
        <f t="shared" si="580"/>
        <v>12346</v>
      </c>
      <c r="I12347" s="30" t="str">
        <f>IF(G12347='Check Register'!$E$1,H12347,"")</f>
        <v/>
      </c>
      <c r="J12347" s="16" t="str">
        <f t="shared" si="579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8"/>
        <v>May 21</v>
      </c>
      <c r="H12348" s="27">
        <f t="shared" si="580"/>
        <v>12347</v>
      </c>
      <c r="I12348" s="30" t="str">
        <f>IF(G12348='Check Register'!$E$1,H12348,"")</f>
        <v/>
      </c>
      <c r="J12348" s="16" t="str">
        <f t="shared" si="579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8"/>
        <v>May 21</v>
      </c>
      <c r="H12349" s="27">
        <f t="shared" si="580"/>
        <v>12348</v>
      </c>
      <c r="I12349" s="30" t="str">
        <f>IF(G12349='Check Register'!$E$1,H12349,"")</f>
        <v/>
      </c>
      <c r="J12349" s="16" t="str">
        <f t="shared" si="579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8"/>
        <v>May 21</v>
      </c>
      <c r="H12350" s="27">
        <f t="shared" si="580"/>
        <v>12349</v>
      </c>
      <c r="I12350" s="30" t="str">
        <f>IF(G12350='Check Register'!$E$1,H12350,"")</f>
        <v/>
      </c>
      <c r="J12350" s="16" t="str">
        <f t="shared" si="579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8"/>
        <v>May 21</v>
      </c>
      <c r="H12351" s="27">
        <f t="shared" si="580"/>
        <v>12350</v>
      </c>
      <c r="I12351" s="30" t="str">
        <f>IF(G12351='Check Register'!$E$1,H12351,"")</f>
        <v/>
      </c>
      <c r="J12351" s="16" t="str">
        <f t="shared" si="579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8"/>
        <v>May 21</v>
      </c>
      <c r="H12352" s="27">
        <f t="shared" si="580"/>
        <v>12351</v>
      </c>
      <c r="I12352" s="30" t="str">
        <f>IF(G12352='Check Register'!$E$1,H12352,"")</f>
        <v/>
      </c>
      <c r="J12352" s="16" t="str">
        <f t="shared" si="579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8"/>
        <v>May 21</v>
      </c>
      <c r="H12353" s="27">
        <f t="shared" si="580"/>
        <v>12352</v>
      </c>
      <c r="I12353" s="30" t="str">
        <f>IF(G12353='Check Register'!$E$1,H12353,"")</f>
        <v/>
      </c>
      <c r="J12353" s="16" t="str">
        <f t="shared" si="579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81">VLOOKUP(C12354,W:Y,3,TRUE)</f>
        <v>May 21</v>
      </c>
      <c r="H12354" s="27">
        <f t="shared" si="580"/>
        <v>12353</v>
      </c>
      <c r="I12354" s="30" t="str">
        <f>IF(G12354='Check Register'!$E$1,H12354,"")</f>
        <v/>
      </c>
      <c r="J12354" s="16" t="str">
        <f t="shared" ref="J12354:J12417" si="582">IFERROR(SMALL($I$2:$I$100000,H12354),"")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81"/>
        <v>May 21</v>
      </c>
      <c r="H12355" s="27">
        <f t="shared" si="580"/>
        <v>12354</v>
      </c>
      <c r="I12355" s="30" t="str">
        <f>IF(G12355='Check Register'!$E$1,H12355,"")</f>
        <v/>
      </c>
      <c r="J12355" s="16" t="str">
        <f t="shared" si="582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81"/>
        <v>May 21</v>
      </c>
      <c r="H12356" s="27">
        <f t="shared" si="580"/>
        <v>12355</v>
      </c>
      <c r="I12356" s="30" t="str">
        <f>IF(G12356='Check Register'!$E$1,H12356,"")</f>
        <v/>
      </c>
      <c r="J12356" s="16" t="str">
        <f t="shared" si="582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81"/>
        <v>May 21</v>
      </c>
      <c r="H12357" s="27">
        <f t="shared" si="580"/>
        <v>12356</v>
      </c>
      <c r="I12357" s="30" t="str">
        <f>IF(G12357='Check Register'!$E$1,H12357,"")</f>
        <v/>
      </c>
      <c r="J12357" s="16" t="str">
        <f t="shared" si="582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81"/>
        <v>May 21</v>
      </c>
      <c r="H12358" s="27">
        <f t="shared" si="580"/>
        <v>12357</v>
      </c>
      <c r="I12358" s="30" t="str">
        <f>IF(G12358='Check Register'!$E$1,H12358,"")</f>
        <v/>
      </c>
      <c r="J12358" s="16" t="str">
        <f t="shared" si="582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81"/>
        <v>May 21</v>
      </c>
      <c r="H12359" s="27">
        <f t="shared" si="580"/>
        <v>12358</v>
      </c>
      <c r="I12359" s="30" t="str">
        <f>IF(G12359='Check Register'!$E$1,H12359,"")</f>
        <v/>
      </c>
      <c r="J12359" s="16" t="str">
        <f t="shared" si="582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81"/>
        <v>May 21</v>
      </c>
      <c r="H12360" s="27">
        <f t="shared" ref="H12360:H12423" si="583">1+H12359</f>
        <v>12359</v>
      </c>
      <c r="I12360" s="30" t="str">
        <f>IF(G12360='Check Register'!$E$1,H12360,"")</f>
        <v/>
      </c>
      <c r="J12360" s="16" t="str">
        <f t="shared" si="582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81"/>
        <v>May 21</v>
      </c>
      <c r="H12361" s="27">
        <f t="shared" si="583"/>
        <v>12360</v>
      </c>
      <c r="I12361" s="30" t="str">
        <f>IF(G12361='Check Register'!$E$1,H12361,"")</f>
        <v/>
      </c>
      <c r="J12361" s="16" t="str">
        <f t="shared" si="582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81"/>
        <v>May 21</v>
      </c>
      <c r="H12362" s="27">
        <f t="shared" si="583"/>
        <v>12361</v>
      </c>
      <c r="I12362" s="30" t="str">
        <f>IF(G12362='Check Register'!$E$1,H12362,"")</f>
        <v/>
      </c>
      <c r="J12362" s="16" t="str">
        <f t="shared" si="582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81"/>
        <v>May 21</v>
      </c>
      <c r="H12363" s="27">
        <f t="shared" si="583"/>
        <v>12362</v>
      </c>
      <c r="I12363" s="30" t="str">
        <f>IF(G12363='Check Register'!$E$1,H12363,"")</f>
        <v/>
      </c>
      <c r="J12363" s="16" t="str">
        <f t="shared" si="582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81"/>
        <v>May 21</v>
      </c>
      <c r="H12364" s="27">
        <f t="shared" si="583"/>
        <v>12363</v>
      </c>
      <c r="I12364" s="30" t="str">
        <f>IF(G12364='Check Register'!$E$1,H12364,"")</f>
        <v/>
      </c>
      <c r="J12364" s="16" t="str">
        <f t="shared" si="582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81"/>
        <v>May 21</v>
      </c>
      <c r="H12365" s="27">
        <f t="shared" si="583"/>
        <v>12364</v>
      </c>
      <c r="I12365" s="30" t="str">
        <f>IF(G12365='Check Register'!$E$1,H12365,"")</f>
        <v/>
      </c>
      <c r="J12365" s="16" t="str">
        <f t="shared" si="582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81"/>
        <v>May 21</v>
      </c>
      <c r="H12366" s="27">
        <f t="shared" si="583"/>
        <v>12365</v>
      </c>
      <c r="I12366" s="30" t="str">
        <f>IF(G12366='Check Register'!$E$1,H12366,"")</f>
        <v/>
      </c>
      <c r="J12366" s="16" t="str">
        <f t="shared" si="582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81"/>
        <v>May 21</v>
      </c>
      <c r="H12367" s="27">
        <f t="shared" si="583"/>
        <v>12366</v>
      </c>
      <c r="I12367" s="30" t="str">
        <f>IF(G12367='Check Register'!$E$1,H12367,"")</f>
        <v/>
      </c>
      <c r="J12367" s="16" t="str">
        <f t="shared" si="582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81"/>
        <v>May 21</v>
      </c>
      <c r="H12368" s="27">
        <f t="shared" si="583"/>
        <v>12367</v>
      </c>
      <c r="I12368" s="30" t="str">
        <f>IF(G12368='Check Register'!$E$1,H12368,"")</f>
        <v/>
      </c>
      <c r="J12368" s="16" t="str">
        <f t="shared" si="582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81"/>
        <v>May 21</v>
      </c>
      <c r="H12369" s="27">
        <f t="shared" si="583"/>
        <v>12368</v>
      </c>
      <c r="I12369" s="30" t="str">
        <f>IF(G12369='Check Register'!$E$1,H12369,"")</f>
        <v/>
      </c>
      <c r="J12369" s="16" t="str">
        <f t="shared" si="582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81"/>
        <v>May 21</v>
      </c>
      <c r="H12370" s="27">
        <f t="shared" si="583"/>
        <v>12369</v>
      </c>
      <c r="I12370" s="30" t="str">
        <f>IF(G12370='Check Register'!$E$1,H12370,"")</f>
        <v/>
      </c>
      <c r="J12370" s="16" t="str">
        <f t="shared" si="582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81"/>
        <v>May 21</v>
      </c>
      <c r="H12371" s="27">
        <f t="shared" si="583"/>
        <v>12370</v>
      </c>
      <c r="I12371" s="30" t="str">
        <f>IF(G12371='Check Register'!$E$1,H12371,"")</f>
        <v/>
      </c>
      <c r="J12371" s="16" t="str">
        <f t="shared" si="582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81"/>
        <v>May 21</v>
      </c>
      <c r="H12372" s="27">
        <f t="shared" si="583"/>
        <v>12371</v>
      </c>
      <c r="I12372" s="30" t="str">
        <f>IF(G12372='Check Register'!$E$1,H12372,"")</f>
        <v/>
      </c>
      <c r="J12372" s="16" t="str">
        <f t="shared" si="582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81"/>
        <v>May 21</v>
      </c>
      <c r="H12373" s="27">
        <f t="shared" si="583"/>
        <v>12372</v>
      </c>
      <c r="I12373" s="30" t="str">
        <f>IF(G12373='Check Register'!$E$1,H12373,"")</f>
        <v/>
      </c>
      <c r="J12373" s="16" t="str">
        <f t="shared" si="582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81"/>
        <v>May 21</v>
      </c>
      <c r="H12374" s="27">
        <f t="shared" si="583"/>
        <v>12373</v>
      </c>
      <c r="I12374" s="30" t="str">
        <f>IF(G12374='Check Register'!$E$1,H12374,"")</f>
        <v/>
      </c>
      <c r="J12374" s="16" t="str">
        <f t="shared" si="582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81"/>
        <v>May 21</v>
      </c>
      <c r="H12375" s="27">
        <f t="shared" si="583"/>
        <v>12374</v>
      </c>
      <c r="I12375" s="30" t="str">
        <f>IF(G12375='Check Register'!$E$1,H12375,"")</f>
        <v/>
      </c>
      <c r="J12375" s="16" t="str">
        <f t="shared" si="582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81"/>
        <v>May 21</v>
      </c>
      <c r="H12376" s="27">
        <f t="shared" si="583"/>
        <v>12375</v>
      </c>
      <c r="I12376" s="30" t="str">
        <f>IF(G12376='Check Register'!$E$1,H12376,"")</f>
        <v/>
      </c>
      <c r="J12376" s="16" t="str">
        <f t="shared" si="582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81"/>
        <v>May 21</v>
      </c>
      <c r="H12377" s="27">
        <f t="shared" si="583"/>
        <v>12376</v>
      </c>
      <c r="I12377" s="30" t="str">
        <f>IF(G12377='Check Register'!$E$1,H12377,"")</f>
        <v/>
      </c>
      <c r="J12377" s="16" t="str">
        <f t="shared" si="582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81"/>
        <v>May 21</v>
      </c>
      <c r="H12378" s="27">
        <f t="shared" si="583"/>
        <v>12377</v>
      </c>
      <c r="I12378" s="30" t="str">
        <f>IF(G12378='Check Register'!$E$1,H12378,"")</f>
        <v/>
      </c>
      <c r="J12378" s="16" t="str">
        <f t="shared" si="582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81"/>
        <v>May 21</v>
      </c>
      <c r="H12379" s="27">
        <f t="shared" si="583"/>
        <v>12378</v>
      </c>
      <c r="I12379" s="30" t="str">
        <f>IF(G12379='Check Register'!$E$1,H12379,"")</f>
        <v/>
      </c>
      <c r="J12379" s="16" t="str">
        <f t="shared" si="582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81"/>
        <v>May 21</v>
      </c>
      <c r="H12380" s="27">
        <f t="shared" si="583"/>
        <v>12379</v>
      </c>
      <c r="I12380" s="30" t="str">
        <f>IF(G12380='Check Register'!$E$1,H12380,"")</f>
        <v/>
      </c>
      <c r="J12380" s="16" t="str">
        <f t="shared" si="582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81"/>
        <v>May 21</v>
      </c>
      <c r="H12381" s="27">
        <f t="shared" si="583"/>
        <v>12380</v>
      </c>
      <c r="I12381" s="30" t="str">
        <f>IF(G12381='Check Register'!$E$1,H12381,"")</f>
        <v/>
      </c>
      <c r="J12381" s="16" t="str">
        <f t="shared" si="582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81"/>
        <v>May 21</v>
      </c>
      <c r="H12382" s="27">
        <f t="shared" si="583"/>
        <v>12381</v>
      </c>
      <c r="I12382" s="30" t="str">
        <f>IF(G12382='Check Register'!$E$1,H12382,"")</f>
        <v/>
      </c>
      <c r="J12382" s="16" t="str">
        <f t="shared" si="582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81"/>
        <v>May 21</v>
      </c>
      <c r="H12383" s="27">
        <f t="shared" si="583"/>
        <v>12382</v>
      </c>
      <c r="I12383" s="30" t="str">
        <f>IF(G12383='Check Register'!$E$1,H12383,"")</f>
        <v/>
      </c>
      <c r="J12383" s="16" t="str">
        <f t="shared" si="582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81"/>
        <v>May 21</v>
      </c>
      <c r="H12384" s="27">
        <f t="shared" si="583"/>
        <v>12383</v>
      </c>
      <c r="I12384" s="30" t="str">
        <f>IF(G12384='Check Register'!$E$1,H12384,"")</f>
        <v/>
      </c>
      <c r="J12384" s="16" t="str">
        <f t="shared" si="582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81"/>
        <v>May 21</v>
      </c>
      <c r="H12385" s="27">
        <f t="shared" si="583"/>
        <v>12384</v>
      </c>
      <c r="I12385" s="30" t="str">
        <f>IF(G12385='Check Register'!$E$1,H12385,"")</f>
        <v/>
      </c>
      <c r="J12385" s="16" t="str">
        <f t="shared" si="582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81"/>
        <v>May 21</v>
      </c>
      <c r="H12386" s="27">
        <f t="shared" si="583"/>
        <v>12385</v>
      </c>
      <c r="I12386" s="30" t="str">
        <f>IF(G12386='Check Register'!$E$1,H12386,"")</f>
        <v/>
      </c>
      <c r="J12386" s="16" t="str">
        <f t="shared" si="582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81"/>
        <v>May 21</v>
      </c>
      <c r="H12387" s="27">
        <f t="shared" si="583"/>
        <v>12386</v>
      </c>
      <c r="I12387" s="30" t="str">
        <f>IF(G12387='Check Register'!$E$1,H12387,"")</f>
        <v/>
      </c>
      <c r="J12387" s="16" t="str">
        <f t="shared" si="582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81"/>
        <v>May 21</v>
      </c>
      <c r="H12388" s="27">
        <f t="shared" si="583"/>
        <v>12387</v>
      </c>
      <c r="I12388" s="30" t="str">
        <f>IF(G12388='Check Register'!$E$1,H12388,"")</f>
        <v/>
      </c>
      <c r="J12388" s="16" t="str">
        <f t="shared" si="582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81"/>
        <v>May 21</v>
      </c>
      <c r="H12389" s="27">
        <f t="shared" si="583"/>
        <v>12388</v>
      </c>
      <c r="I12389" s="30" t="str">
        <f>IF(G12389='Check Register'!$E$1,H12389,"")</f>
        <v/>
      </c>
      <c r="J12389" s="16" t="str">
        <f t="shared" si="582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81"/>
        <v>May 21</v>
      </c>
      <c r="H12390" s="27">
        <f t="shared" si="583"/>
        <v>12389</v>
      </c>
      <c r="I12390" s="30" t="str">
        <f>IF(G12390='Check Register'!$E$1,H12390,"")</f>
        <v/>
      </c>
      <c r="J12390" s="16" t="str">
        <f t="shared" si="582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81"/>
        <v>May 21</v>
      </c>
      <c r="H12391" s="27">
        <f t="shared" si="583"/>
        <v>12390</v>
      </c>
      <c r="I12391" s="30" t="str">
        <f>IF(G12391='Check Register'!$E$1,H12391,"")</f>
        <v/>
      </c>
      <c r="J12391" s="16" t="str">
        <f t="shared" si="582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81"/>
        <v>May 21</v>
      </c>
      <c r="H12392" s="27">
        <f t="shared" si="583"/>
        <v>12391</v>
      </c>
      <c r="I12392" s="30" t="str">
        <f>IF(G12392='Check Register'!$E$1,H12392,"")</f>
        <v/>
      </c>
      <c r="J12392" s="16" t="str">
        <f t="shared" si="582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81"/>
        <v>May 21</v>
      </c>
      <c r="H12393" s="27">
        <f t="shared" si="583"/>
        <v>12392</v>
      </c>
      <c r="I12393" s="30" t="str">
        <f>IF(G12393='Check Register'!$E$1,H12393,"")</f>
        <v/>
      </c>
      <c r="J12393" s="16" t="str">
        <f t="shared" si="582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81"/>
        <v>May 21</v>
      </c>
      <c r="H12394" s="27">
        <f t="shared" si="583"/>
        <v>12393</v>
      </c>
      <c r="I12394" s="30" t="str">
        <f>IF(G12394='Check Register'!$E$1,H12394,"")</f>
        <v/>
      </c>
      <c r="J12394" s="16" t="str">
        <f t="shared" si="582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81"/>
        <v>May 21</v>
      </c>
      <c r="H12395" s="27">
        <f t="shared" si="583"/>
        <v>12394</v>
      </c>
      <c r="I12395" s="30" t="str">
        <f>IF(G12395='Check Register'!$E$1,H12395,"")</f>
        <v/>
      </c>
      <c r="J12395" s="16" t="str">
        <f t="shared" si="582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81"/>
        <v>May 21</v>
      </c>
      <c r="H12396" s="27">
        <f t="shared" si="583"/>
        <v>12395</v>
      </c>
      <c r="I12396" s="30" t="str">
        <f>IF(G12396='Check Register'!$E$1,H12396,"")</f>
        <v/>
      </c>
      <c r="J12396" s="16" t="str">
        <f t="shared" si="582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81"/>
        <v>May 21</v>
      </c>
      <c r="H12397" s="27">
        <f t="shared" si="583"/>
        <v>12396</v>
      </c>
      <c r="I12397" s="30" t="str">
        <f>IF(G12397='Check Register'!$E$1,H12397,"")</f>
        <v/>
      </c>
      <c r="J12397" s="16" t="str">
        <f t="shared" si="582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81"/>
        <v>May 21</v>
      </c>
      <c r="H12398" s="27">
        <f t="shared" si="583"/>
        <v>12397</v>
      </c>
      <c r="I12398" s="30" t="str">
        <f>IF(G12398='Check Register'!$E$1,H12398,"")</f>
        <v/>
      </c>
      <c r="J12398" s="16" t="str">
        <f t="shared" si="582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81"/>
        <v>May 21</v>
      </c>
      <c r="H12399" s="27">
        <f t="shared" si="583"/>
        <v>12398</v>
      </c>
      <c r="I12399" s="30" t="str">
        <f>IF(G12399='Check Register'!$E$1,H12399,"")</f>
        <v/>
      </c>
      <c r="J12399" s="16" t="str">
        <f t="shared" si="582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81"/>
        <v>May 21</v>
      </c>
      <c r="H12400" s="27">
        <f t="shared" si="583"/>
        <v>12399</v>
      </c>
      <c r="I12400" s="30" t="str">
        <f>IF(G12400='Check Register'!$E$1,H12400,"")</f>
        <v/>
      </c>
      <c r="J12400" s="16" t="str">
        <f t="shared" si="582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81"/>
        <v>May 21</v>
      </c>
      <c r="H12401" s="27">
        <f t="shared" si="583"/>
        <v>12400</v>
      </c>
      <c r="I12401" s="30" t="str">
        <f>IF(G12401='Check Register'!$E$1,H12401,"")</f>
        <v/>
      </c>
      <c r="J12401" s="16" t="str">
        <f t="shared" si="582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81"/>
        <v>May 21</v>
      </c>
      <c r="H12402" s="27">
        <f t="shared" si="583"/>
        <v>12401</v>
      </c>
      <c r="I12402" s="30" t="str">
        <f>IF(G12402='Check Register'!$E$1,H12402,"")</f>
        <v/>
      </c>
      <c r="J12402" s="16" t="str">
        <f t="shared" si="582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81"/>
        <v>May 21</v>
      </c>
      <c r="H12403" s="27">
        <f t="shared" si="583"/>
        <v>12402</v>
      </c>
      <c r="I12403" s="30" t="str">
        <f>IF(G12403='Check Register'!$E$1,H12403,"")</f>
        <v/>
      </c>
      <c r="J12403" s="16" t="str">
        <f t="shared" si="582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81"/>
        <v>May 21</v>
      </c>
      <c r="H12404" s="27">
        <f t="shared" si="583"/>
        <v>12403</v>
      </c>
      <c r="I12404" s="30" t="str">
        <f>IF(G12404='Check Register'!$E$1,H12404,"")</f>
        <v/>
      </c>
      <c r="J12404" s="16" t="str">
        <f t="shared" si="582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81"/>
        <v>May 21</v>
      </c>
      <c r="H12405" s="27">
        <f t="shared" si="583"/>
        <v>12404</v>
      </c>
      <c r="I12405" s="30" t="str">
        <f>IF(G12405='Check Register'!$E$1,H12405,"")</f>
        <v/>
      </c>
      <c r="J12405" s="16" t="str">
        <f t="shared" si="582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81"/>
        <v>May 21</v>
      </c>
      <c r="H12406" s="27">
        <f t="shared" si="583"/>
        <v>12405</v>
      </c>
      <c r="I12406" s="30" t="str">
        <f>IF(G12406='Check Register'!$E$1,H12406,"")</f>
        <v/>
      </c>
      <c r="J12406" s="16" t="str">
        <f t="shared" si="582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81"/>
        <v>May 21</v>
      </c>
      <c r="H12407" s="27">
        <f t="shared" si="583"/>
        <v>12406</v>
      </c>
      <c r="I12407" s="30" t="str">
        <f>IF(G12407='Check Register'!$E$1,H12407,"")</f>
        <v/>
      </c>
      <c r="J12407" s="16" t="str">
        <f t="shared" si="582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81"/>
        <v>May 21</v>
      </c>
      <c r="H12408" s="27">
        <f t="shared" si="583"/>
        <v>12407</v>
      </c>
      <c r="I12408" s="30" t="str">
        <f>IF(G12408='Check Register'!$E$1,H12408,"")</f>
        <v/>
      </c>
      <c r="J12408" s="16" t="str">
        <f t="shared" si="582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81"/>
        <v>May 21</v>
      </c>
      <c r="H12409" s="27">
        <f t="shared" si="583"/>
        <v>12408</v>
      </c>
      <c r="I12409" s="30" t="str">
        <f>IF(G12409='Check Register'!$E$1,H12409,"")</f>
        <v/>
      </c>
      <c r="J12409" s="16" t="str">
        <f t="shared" si="582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81"/>
        <v>May 21</v>
      </c>
      <c r="H12410" s="27">
        <f t="shared" si="583"/>
        <v>12409</v>
      </c>
      <c r="I12410" s="30" t="str">
        <f>IF(G12410='Check Register'!$E$1,H12410,"")</f>
        <v/>
      </c>
      <c r="J12410" s="16" t="str">
        <f t="shared" si="582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81"/>
        <v>May 21</v>
      </c>
      <c r="H12411" s="27">
        <f t="shared" si="583"/>
        <v>12410</v>
      </c>
      <c r="I12411" s="30" t="str">
        <f>IF(G12411='Check Register'!$E$1,H12411,"")</f>
        <v/>
      </c>
      <c r="J12411" s="16" t="str">
        <f t="shared" si="582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81"/>
        <v>May 21</v>
      </c>
      <c r="H12412" s="27">
        <f t="shared" si="583"/>
        <v>12411</v>
      </c>
      <c r="I12412" s="30" t="str">
        <f>IF(G12412='Check Register'!$E$1,H12412,"")</f>
        <v/>
      </c>
      <c r="J12412" s="16" t="str">
        <f t="shared" si="582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81"/>
        <v>May 21</v>
      </c>
      <c r="H12413" s="27">
        <f t="shared" si="583"/>
        <v>12412</v>
      </c>
      <c r="I12413" s="30" t="str">
        <f>IF(G12413='Check Register'!$E$1,H12413,"")</f>
        <v/>
      </c>
      <c r="J12413" s="16" t="str">
        <f t="shared" si="582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81"/>
        <v>May 21</v>
      </c>
      <c r="H12414" s="27">
        <f t="shared" si="583"/>
        <v>12413</v>
      </c>
      <c r="I12414" s="30" t="str">
        <f>IF(G12414='Check Register'!$E$1,H12414,"")</f>
        <v/>
      </c>
      <c r="J12414" s="16" t="str">
        <f t="shared" si="582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81"/>
        <v>May 21</v>
      </c>
      <c r="H12415" s="27">
        <f t="shared" si="583"/>
        <v>12414</v>
      </c>
      <c r="I12415" s="30" t="str">
        <f>IF(G12415='Check Register'!$E$1,H12415,"")</f>
        <v/>
      </c>
      <c r="J12415" s="16" t="str">
        <f t="shared" si="582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81"/>
        <v>May 21</v>
      </c>
      <c r="H12416" s="27">
        <f t="shared" si="583"/>
        <v>12415</v>
      </c>
      <c r="I12416" s="30" t="str">
        <f>IF(G12416='Check Register'!$E$1,H12416,"")</f>
        <v/>
      </c>
      <c r="J12416" s="16" t="str">
        <f t="shared" si="582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81"/>
        <v>May 21</v>
      </c>
      <c r="H12417" s="27">
        <f t="shared" si="583"/>
        <v>12416</v>
      </c>
      <c r="I12417" s="30" t="str">
        <f>IF(G12417='Check Register'!$E$1,H12417,"")</f>
        <v/>
      </c>
      <c r="J12417" s="16" t="str">
        <f t="shared" si="582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4">VLOOKUP(C12418,W:Y,3,TRUE)</f>
        <v>May 21</v>
      </c>
      <c r="H12418" s="27">
        <f t="shared" si="583"/>
        <v>12417</v>
      </c>
      <c r="I12418" s="30" t="str">
        <f>IF(G12418='Check Register'!$E$1,H12418,"")</f>
        <v/>
      </c>
      <c r="J12418" s="16" t="str">
        <f t="shared" ref="J12418:J12481" si="585">IFERROR(SMALL($I$2:$I$100000,H12418),"")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4"/>
        <v>May 21</v>
      </c>
      <c r="H12419" s="27">
        <f t="shared" si="583"/>
        <v>12418</v>
      </c>
      <c r="I12419" s="30" t="str">
        <f>IF(G12419='Check Register'!$E$1,H12419,"")</f>
        <v/>
      </c>
      <c r="J12419" s="16" t="str">
        <f t="shared" si="585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4"/>
        <v>May 21</v>
      </c>
      <c r="H12420" s="27">
        <f t="shared" si="583"/>
        <v>12419</v>
      </c>
      <c r="I12420" s="30" t="str">
        <f>IF(G12420='Check Register'!$E$1,H12420,"")</f>
        <v/>
      </c>
      <c r="J12420" s="16" t="str">
        <f t="shared" si="585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4"/>
        <v>May 21</v>
      </c>
      <c r="H12421" s="27">
        <f t="shared" si="583"/>
        <v>12420</v>
      </c>
      <c r="I12421" s="30" t="str">
        <f>IF(G12421='Check Register'!$E$1,H12421,"")</f>
        <v/>
      </c>
      <c r="J12421" s="16" t="str">
        <f t="shared" si="585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4"/>
        <v>May 21</v>
      </c>
      <c r="H12422" s="27">
        <f t="shared" si="583"/>
        <v>12421</v>
      </c>
      <c r="I12422" s="30" t="str">
        <f>IF(G12422='Check Register'!$E$1,H12422,"")</f>
        <v/>
      </c>
      <c r="J12422" s="16" t="str">
        <f t="shared" si="585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4"/>
        <v>May 21</v>
      </c>
      <c r="H12423" s="27">
        <f t="shared" si="583"/>
        <v>12422</v>
      </c>
      <c r="I12423" s="30" t="str">
        <f>IF(G12423='Check Register'!$E$1,H12423,"")</f>
        <v/>
      </c>
      <c r="J12423" s="16" t="str">
        <f t="shared" si="585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4"/>
        <v>May 21</v>
      </c>
      <c r="H12424" s="27">
        <f t="shared" ref="H12424:H12487" si="586">1+H12423</f>
        <v>12423</v>
      </c>
      <c r="I12424" s="30" t="str">
        <f>IF(G12424='Check Register'!$E$1,H12424,"")</f>
        <v/>
      </c>
      <c r="J12424" s="16" t="str">
        <f t="shared" si="585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4"/>
        <v>May 21</v>
      </c>
      <c r="H12425" s="27">
        <f t="shared" si="586"/>
        <v>12424</v>
      </c>
      <c r="I12425" s="30" t="str">
        <f>IF(G12425='Check Register'!$E$1,H12425,"")</f>
        <v/>
      </c>
      <c r="J12425" s="16" t="str">
        <f t="shared" si="585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4"/>
        <v>May 21</v>
      </c>
      <c r="H12426" s="27">
        <f t="shared" si="586"/>
        <v>12425</v>
      </c>
      <c r="I12426" s="30" t="str">
        <f>IF(G12426='Check Register'!$E$1,H12426,"")</f>
        <v/>
      </c>
      <c r="J12426" s="16" t="str">
        <f t="shared" si="585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4"/>
        <v>May 21</v>
      </c>
      <c r="H12427" s="27">
        <f t="shared" si="586"/>
        <v>12426</v>
      </c>
      <c r="I12427" s="30" t="str">
        <f>IF(G12427='Check Register'!$E$1,H12427,"")</f>
        <v/>
      </c>
      <c r="J12427" s="16" t="str">
        <f t="shared" si="585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4"/>
        <v>May 21</v>
      </c>
      <c r="H12428" s="27">
        <f t="shared" si="586"/>
        <v>12427</v>
      </c>
      <c r="I12428" s="30" t="str">
        <f>IF(G12428='Check Register'!$E$1,H12428,"")</f>
        <v/>
      </c>
      <c r="J12428" s="16" t="str">
        <f t="shared" si="585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4"/>
        <v>May 21</v>
      </c>
      <c r="H12429" s="27">
        <f t="shared" si="586"/>
        <v>12428</v>
      </c>
      <c r="I12429" s="30" t="str">
        <f>IF(G12429='Check Register'!$E$1,H12429,"")</f>
        <v/>
      </c>
      <c r="J12429" s="16" t="str">
        <f t="shared" si="585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4"/>
        <v>May 21</v>
      </c>
      <c r="H12430" s="27">
        <f t="shared" si="586"/>
        <v>12429</v>
      </c>
      <c r="I12430" s="30" t="str">
        <f>IF(G12430='Check Register'!$E$1,H12430,"")</f>
        <v/>
      </c>
      <c r="J12430" s="16" t="str">
        <f t="shared" si="585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4"/>
        <v>May 21</v>
      </c>
      <c r="H12431" s="27">
        <f t="shared" si="586"/>
        <v>12430</v>
      </c>
      <c r="I12431" s="30" t="str">
        <f>IF(G12431='Check Register'!$E$1,H12431,"")</f>
        <v/>
      </c>
      <c r="J12431" s="16" t="str">
        <f t="shared" si="585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4"/>
        <v>May 21</v>
      </c>
      <c r="H12432" s="27">
        <f t="shared" si="586"/>
        <v>12431</v>
      </c>
      <c r="I12432" s="30" t="str">
        <f>IF(G12432='Check Register'!$E$1,H12432,"")</f>
        <v/>
      </c>
      <c r="J12432" s="16" t="str">
        <f t="shared" si="585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4"/>
        <v>May 21</v>
      </c>
      <c r="H12433" s="27">
        <f t="shared" si="586"/>
        <v>12432</v>
      </c>
      <c r="I12433" s="30" t="str">
        <f>IF(G12433='Check Register'!$E$1,H12433,"")</f>
        <v/>
      </c>
      <c r="J12433" s="16" t="str">
        <f t="shared" si="585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4"/>
        <v>May 21</v>
      </c>
      <c r="H12434" s="27">
        <f t="shared" si="586"/>
        <v>12433</v>
      </c>
      <c r="I12434" s="30" t="str">
        <f>IF(G12434='Check Register'!$E$1,H12434,"")</f>
        <v/>
      </c>
      <c r="J12434" s="16" t="str">
        <f t="shared" si="585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4"/>
        <v>May 21</v>
      </c>
      <c r="H12435" s="27">
        <f t="shared" si="586"/>
        <v>12434</v>
      </c>
      <c r="I12435" s="30" t="str">
        <f>IF(G12435='Check Register'!$E$1,H12435,"")</f>
        <v/>
      </c>
      <c r="J12435" s="16" t="str">
        <f t="shared" si="585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4"/>
        <v>May 21</v>
      </c>
      <c r="H12436" s="27">
        <f t="shared" si="586"/>
        <v>12435</v>
      </c>
      <c r="I12436" s="30" t="str">
        <f>IF(G12436='Check Register'!$E$1,H12436,"")</f>
        <v/>
      </c>
      <c r="J12436" s="16" t="str">
        <f t="shared" si="585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4"/>
        <v>May 21</v>
      </c>
      <c r="H12437" s="27">
        <f t="shared" si="586"/>
        <v>12436</v>
      </c>
      <c r="I12437" s="30" t="str">
        <f>IF(G12437='Check Register'!$E$1,H12437,"")</f>
        <v/>
      </c>
      <c r="J12437" s="16" t="str">
        <f t="shared" si="585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4"/>
        <v>May 21</v>
      </c>
      <c r="H12438" s="27">
        <f t="shared" si="586"/>
        <v>12437</v>
      </c>
      <c r="I12438" s="30" t="str">
        <f>IF(G12438='Check Register'!$E$1,H12438,"")</f>
        <v/>
      </c>
      <c r="J12438" s="16" t="str">
        <f t="shared" si="585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4"/>
        <v>May 21</v>
      </c>
      <c r="H12439" s="27">
        <f t="shared" si="586"/>
        <v>12438</v>
      </c>
      <c r="I12439" s="30" t="str">
        <f>IF(G12439='Check Register'!$E$1,H12439,"")</f>
        <v/>
      </c>
      <c r="J12439" s="16" t="str">
        <f t="shared" si="585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4"/>
        <v>May 21</v>
      </c>
      <c r="H12440" s="27">
        <f t="shared" si="586"/>
        <v>12439</v>
      </c>
      <c r="I12440" s="30" t="str">
        <f>IF(G12440='Check Register'!$E$1,H12440,"")</f>
        <v/>
      </c>
      <c r="J12440" s="16" t="str">
        <f t="shared" si="585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4"/>
        <v>May 21</v>
      </c>
      <c r="H12441" s="27">
        <f t="shared" si="586"/>
        <v>12440</v>
      </c>
      <c r="I12441" s="30" t="str">
        <f>IF(G12441='Check Register'!$E$1,H12441,"")</f>
        <v/>
      </c>
      <c r="J12441" s="16" t="str">
        <f t="shared" si="585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4"/>
        <v>May 21</v>
      </c>
      <c r="H12442" s="27">
        <f t="shared" si="586"/>
        <v>12441</v>
      </c>
      <c r="I12442" s="30" t="str">
        <f>IF(G12442='Check Register'!$E$1,H12442,"")</f>
        <v/>
      </c>
      <c r="J12442" s="16" t="str">
        <f t="shared" si="585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4"/>
        <v>May 21</v>
      </c>
      <c r="H12443" s="27">
        <f t="shared" si="586"/>
        <v>12442</v>
      </c>
      <c r="I12443" s="30" t="str">
        <f>IF(G12443='Check Register'!$E$1,H12443,"")</f>
        <v/>
      </c>
      <c r="J12443" s="16" t="str">
        <f t="shared" si="585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4"/>
        <v>May 21</v>
      </c>
      <c r="H12444" s="27">
        <f t="shared" si="586"/>
        <v>12443</v>
      </c>
      <c r="I12444" s="30" t="str">
        <f>IF(G12444='Check Register'!$E$1,H12444,"")</f>
        <v/>
      </c>
      <c r="J12444" s="16" t="str">
        <f t="shared" si="585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4"/>
        <v>May 21</v>
      </c>
      <c r="H12445" s="27">
        <f t="shared" si="586"/>
        <v>12444</v>
      </c>
      <c r="I12445" s="30" t="str">
        <f>IF(G12445='Check Register'!$E$1,H12445,"")</f>
        <v/>
      </c>
      <c r="J12445" s="16" t="str">
        <f t="shared" si="585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4"/>
        <v>May 21</v>
      </c>
      <c r="H12446" s="27">
        <f t="shared" si="586"/>
        <v>12445</v>
      </c>
      <c r="I12446" s="30" t="str">
        <f>IF(G12446='Check Register'!$E$1,H12446,"")</f>
        <v/>
      </c>
      <c r="J12446" s="16" t="str">
        <f t="shared" si="585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4"/>
        <v>May 21</v>
      </c>
      <c r="H12447" s="27">
        <f t="shared" si="586"/>
        <v>12446</v>
      </c>
      <c r="I12447" s="30" t="str">
        <f>IF(G12447='Check Register'!$E$1,H12447,"")</f>
        <v/>
      </c>
      <c r="J12447" s="16" t="str">
        <f t="shared" si="585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4"/>
        <v>May 21</v>
      </c>
      <c r="H12448" s="27">
        <f t="shared" si="586"/>
        <v>12447</v>
      </c>
      <c r="I12448" s="30" t="str">
        <f>IF(G12448='Check Register'!$E$1,H12448,"")</f>
        <v/>
      </c>
      <c r="J12448" s="16" t="str">
        <f t="shared" si="585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4"/>
        <v>May 21</v>
      </c>
      <c r="H12449" s="27">
        <f t="shared" si="586"/>
        <v>12448</v>
      </c>
      <c r="I12449" s="30" t="str">
        <f>IF(G12449='Check Register'!$E$1,H12449,"")</f>
        <v/>
      </c>
      <c r="J12449" s="16" t="str">
        <f t="shared" si="585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4"/>
        <v>May 21</v>
      </c>
      <c r="H12450" s="27">
        <f t="shared" si="586"/>
        <v>12449</v>
      </c>
      <c r="I12450" s="30" t="str">
        <f>IF(G12450='Check Register'!$E$1,H12450,"")</f>
        <v/>
      </c>
      <c r="J12450" s="16" t="str">
        <f t="shared" si="585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4"/>
        <v>May 21</v>
      </c>
      <c r="H12451" s="27">
        <f t="shared" si="586"/>
        <v>12450</v>
      </c>
      <c r="I12451" s="30" t="str">
        <f>IF(G12451='Check Register'!$E$1,H12451,"")</f>
        <v/>
      </c>
      <c r="J12451" s="16" t="str">
        <f t="shared" si="585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4"/>
        <v>May 21</v>
      </c>
      <c r="H12452" s="27">
        <f t="shared" si="586"/>
        <v>12451</v>
      </c>
      <c r="I12452" s="30" t="str">
        <f>IF(G12452='Check Register'!$E$1,H12452,"")</f>
        <v/>
      </c>
      <c r="J12452" s="16" t="str">
        <f t="shared" si="585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4"/>
        <v>May 21</v>
      </c>
      <c r="H12453" s="27">
        <f t="shared" si="586"/>
        <v>12452</v>
      </c>
      <c r="I12453" s="30" t="str">
        <f>IF(G12453='Check Register'!$E$1,H12453,"")</f>
        <v/>
      </c>
      <c r="J12453" s="16" t="str">
        <f t="shared" si="585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4"/>
        <v>May 21</v>
      </c>
      <c r="H12454" s="27">
        <f t="shared" si="586"/>
        <v>12453</v>
      </c>
      <c r="I12454" s="30" t="str">
        <f>IF(G12454='Check Register'!$E$1,H12454,"")</f>
        <v/>
      </c>
      <c r="J12454" s="16" t="str">
        <f t="shared" si="585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4"/>
        <v>May 21</v>
      </c>
      <c r="H12455" s="27">
        <f t="shared" si="586"/>
        <v>12454</v>
      </c>
      <c r="I12455" s="30" t="str">
        <f>IF(G12455='Check Register'!$E$1,H12455,"")</f>
        <v/>
      </c>
      <c r="J12455" s="16" t="str">
        <f t="shared" si="585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4"/>
        <v>May 21</v>
      </c>
      <c r="H12456" s="27">
        <f t="shared" si="586"/>
        <v>12455</v>
      </c>
      <c r="I12456" s="30" t="str">
        <f>IF(G12456='Check Register'!$E$1,H12456,"")</f>
        <v/>
      </c>
      <c r="J12456" s="16" t="str">
        <f t="shared" si="585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4"/>
        <v>May 21</v>
      </c>
      <c r="H12457" s="27">
        <f t="shared" si="586"/>
        <v>12456</v>
      </c>
      <c r="I12457" s="30" t="str">
        <f>IF(G12457='Check Register'!$E$1,H12457,"")</f>
        <v/>
      </c>
      <c r="J12457" s="16" t="str">
        <f t="shared" si="585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4"/>
        <v>May 21</v>
      </c>
      <c r="H12458" s="27">
        <f t="shared" si="586"/>
        <v>12457</v>
      </c>
      <c r="I12458" s="30" t="str">
        <f>IF(G12458='Check Register'!$E$1,H12458,"")</f>
        <v/>
      </c>
      <c r="J12458" s="16" t="str">
        <f t="shared" si="585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4"/>
        <v>May 21</v>
      </c>
      <c r="H12459" s="27">
        <f t="shared" si="586"/>
        <v>12458</v>
      </c>
      <c r="I12459" s="30" t="str">
        <f>IF(G12459='Check Register'!$E$1,H12459,"")</f>
        <v/>
      </c>
      <c r="J12459" s="16" t="str">
        <f t="shared" si="585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4"/>
        <v>May 21</v>
      </c>
      <c r="H12460" s="27">
        <f t="shared" si="586"/>
        <v>12459</v>
      </c>
      <c r="I12460" s="30" t="str">
        <f>IF(G12460='Check Register'!$E$1,H12460,"")</f>
        <v/>
      </c>
      <c r="J12460" s="16" t="str">
        <f t="shared" si="585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4"/>
        <v>May 21</v>
      </c>
      <c r="H12461" s="27">
        <f t="shared" si="586"/>
        <v>12460</v>
      </c>
      <c r="I12461" s="30" t="str">
        <f>IF(G12461='Check Register'!$E$1,H12461,"")</f>
        <v/>
      </c>
      <c r="J12461" s="16" t="str">
        <f t="shared" si="585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4"/>
        <v>May 21</v>
      </c>
      <c r="H12462" s="27">
        <f t="shared" si="586"/>
        <v>12461</v>
      </c>
      <c r="I12462" s="30" t="str">
        <f>IF(G12462='Check Register'!$E$1,H12462,"")</f>
        <v/>
      </c>
      <c r="J12462" s="16" t="str">
        <f t="shared" si="585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4"/>
        <v>May 21</v>
      </c>
      <c r="H12463" s="27">
        <f t="shared" si="586"/>
        <v>12462</v>
      </c>
      <c r="I12463" s="30" t="str">
        <f>IF(G12463='Check Register'!$E$1,H12463,"")</f>
        <v/>
      </c>
      <c r="J12463" s="16" t="str">
        <f t="shared" si="585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4"/>
        <v>May 21</v>
      </c>
      <c r="H12464" s="27">
        <f t="shared" si="586"/>
        <v>12463</v>
      </c>
      <c r="I12464" s="30" t="str">
        <f>IF(G12464='Check Register'!$E$1,H12464,"")</f>
        <v/>
      </c>
      <c r="J12464" s="16" t="str">
        <f t="shared" si="585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4"/>
        <v>May 21</v>
      </c>
      <c r="H12465" s="27">
        <f t="shared" si="586"/>
        <v>12464</v>
      </c>
      <c r="I12465" s="30" t="str">
        <f>IF(G12465='Check Register'!$E$1,H12465,"")</f>
        <v/>
      </c>
      <c r="J12465" s="16" t="str">
        <f t="shared" si="585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4"/>
        <v>May 21</v>
      </c>
      <c r="H12466" s="27">
        <f t="shared" si="586"/>
        <v>12465</v>
      </c>
      <c r="I12466" s="30" t="str">
        <f>IF(G12466='Check Register'!$E$1,H12466,"")</f>
        <v/>
      </c>
      <c r="J12466" s="16" t="str">
        <f t="shared" si="585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4"/>
        <v>May 21</v>
      </c>
      <c r="H12467" s="27">
        <f t="shared" si="586"/>
        <v>12466</v>
      </c>
      <c r="I12467" s="30" t="str">
        <f>IF(G12467='Check Register'!$E$1,H12467,"")</f>
        <v/>
      </c>
      <c r="J12467" s="16" t="str">
        <f t="shared" si="585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4"/>
        <v>May 21</v>
      </c>
      <c r="H12468" s="27">
        <f t="shared" si="586"/>
        <v>12467</v>
      </c>
      <c r="I12468" s="30" t="str">
        <f>IF(G12468='Check Register'!$E$1,H12468,"")</f>
        <v/>
      </c>
      <c r="J12468" s="16" t="str">
        <f t="shared" si="585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4"/>
        <v>May 21</v>
      </c>
      <c r="H12469" s="27">
        <f t="shared" si="586"/>
        <v>12468</v>
      </c>
      <c r="I12469" s="30" t="str">
        <f>IF(G12469='Check Register'!$E$1,H12469,"")</f>
        <v/>
      </c>
      <c r="J12469" s="16" t="str">
        <f t="shared" si="585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4"/>
        <v>May 21</v>
      </c>
      <c r="H12470" s="27">
        <f t="shared" si="586"/>
        <v>12469</v>
      </c>
      <c r="I12470" s="30" t="str">
        <f>IF(G12470='Check Register'!$E$1,H12470,"")</f>
        <v/>
      </c>
      <c r="J12470" s="16" t="str">
        <f t="shared" si="585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4"/>
        <v>May 21</v>
      </c>
      <c r="H12471" s="27">
        <f t="shared" si="586"/>
        <v>12470</v>
      </c>
      <c r="I12471" s="30" t="str">
        <f>IF(G12471='Check Register'!$E$1,H12471,"")</f>
        <v/>
      </c>
      <c r="J12471" s="16" t="str">
        <f t="shared" si="585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4"/>
        <v>May 21</v>
      </c>
      <c r="H12472" s="27">
        <f t="shared" si="586"/>
        <v>12471</v>
      </c>
      <c r="I12472" s="30" t="str">
        <f>IF(G12472='Check Register'!$E$1,H12472,"")</f>
        <v/>
      </c>
      <c r="J12472" s="16" t="str">
        <f t="shared" si="585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4"/>
        <v>May 21</v>
      </c>
      <c r="H12473" s="27">
        <f t="shared" si="586"/>
        <v>12472</v>
      </c>
      <c r="I12473" s="30" t="str">
        <f>IF(G12473='Check Register'!$E$1,H12473,"")</f>
        <v/>
      </c>
      <c r="J12473" s="16" t="str">
        <f t="shared" si="585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4"/>
        <v>May 21</v>
      </c>
      <c r="H12474" s="27">
        <f t="shared" si="586"/>
        <v>12473</v>
      </c>
      <c r="I12474" s="30" t="str">
        <f>IF(G12474='Check Register'!$E$1,H12474,"")</f>
        <v/>
      </c>
      <c r="J12474" s="16" t="str">
        <f t="shared" si="585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4"/>
        <v>May 21</v>
      </c>
      <c r="H12475" s="27">
        <f t="shared" si="586"/>
        <v>12474</v>
      </c>
      <c r="I12475" s="30" t="str">
        <f>IF(G12475='Check Register'!$E$1,H12475,"")</f>
        <v/>
      </c>
      <c r="J12475" s="16" t="str">
        <f t="shared" si="585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4"/>
        <v>May 21</v>
      </c>
      <c r="H12476" s="27">
        <f t="shared" si="586"/>
        <v>12475</v>
      </c>
      <c r="I12476" s="30" t="str">
        <f>IF(G12476='Check Register'!$E$1,H12476,"")</f>
        <v/>
      </c>
      <c r="J12476" s="16" t="str">
        <f t="shared" si="585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4"/>
        <v>May 21</v>
      </c>
      <c r="H12477" s="27">
        <f t="shared" si="586"/>
        <v>12476</v>
      </c>
      <c r="I12477" s="30" t="str">
        <f>IF(G12477='Check Register'!$E$1,H12477,"")</f>
        <v/>
      </c>
      <c r="J12477" s="16" t="str">
        <f t="shared" si="585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4"/>
        <v>May 21</v>
      </c>
      <c r="H12478" s="27">
        <f t="shared" si="586"/>
        <v>12477</v>
      </c>
      <c r="I12478" s="30" t="str">
        <f>IF(G12478='Check Register'!$E$1,H12478,"")</f>
        <v/>
      </c>
      <c r="J12478" s="16" t="str">
        <f t="shared" si="585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4"/>
        <v>May 21</v>
      </c>
      <c r="H12479" s="27">
        <f t="shared" si="586"/>
        <v>12478</v>
      </c>
      <c r="I12479" s="30" t="str">
        <f>IF(G12479='Check Register'!$E$1,H12479,"")</f>
        <v/>
      </c>
      <c r="J12479" s="16" t="str">
        <f t="shared" si="585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4"/>
        <v>May 21</v>
      </c>
      <c r="H12480" s="27">
        <f t="shared" si="586"/>
        <v>12479</v>
      </c>
      <c r="I12480" s="30" t="str">
        <f>IF(G12480='Check Register'!$E$1,H12480,"")</f>
        <v/>
      </c>
      <c r="J12480" s="16" t="str">
        <f t="shared" si="585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4"/>
        <v>May 21</v>
      </c>
      <c r="H12481" s="27">
        <f t="shared" si="586"/>
        <v>12480</v>
      </c>
      <c r="I12481" s="30" t="str">
        <f>IF(G12481='Check Register'!$E$1,H12481,"")</f>
        <v/>
      </c>
      <c r="J12481" s="16" t="str">
        <f t="shared" si="585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7">VLOOKUP(C12482,W:Y,3,TRUE)</f>
        <v>May 21</v>
      </c>
      <c r="H12482" s="27">
        <f t="shared" si="586"/>
        <v>12481</v>
      </c>
      <c r="I12482" s="30" t="str">
        <f>IF(G12482='Check Register'!$E$1,H12482,"")</f>
        <v/>
      </c>
      <c r="J12482" s="16" t="str">
        <f t="shared" ref="J12482:J12545" si="588">IFERROR(SMALL($I$2:$I$100000,H12482),"")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7"/>
        <v>May 21</v>
      </c>
      <c r="H12483" s="27">
        <f t="shared" si="586"/>
        <v>12482</v>
      </c>
      <c r="I12483" s="30" t="str">
        <f>IF(G12483='Check Register'!$E$1,H12483,"")</f>
        <v/>
      </c>
      <c r="J12483" s="16" t="str">
        <f t="shared" si="588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7"/>
        <v>May 21</v>
      </c>
      <c r="H12484" s="27">
        <f t="shared" si="586"/>
        <v>12483</v>
      </c>
      <c r="I12484" s="30" t="str">
        <f>IF(G12484='Check Register'!$E$1,H12484,"")</f>
        <v/>
      </c>
      <c r="J12484" s="16" t="str">
        <f t="shared" si="588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7"/>
        <v>May 21</v>
      </c>
      <c r="H12485" s="27">
        <f t="shared" si="586"/>
        <v>12484</v>
      </c>
      <c r="I12485" s="30" t="str">
        <f>IF(G12485='Check Register'!$E$1,H12485,"")</f>
        <v/>
      </c>
      <c r="J12485" s="16" t="str">
        <f t="shared" si="588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7"/>
        <v>May 21</v>
      </c>
      <c r="H12486" s="27">
        <f t="shared" si="586"/>
        <v>12485</v>
      </c>
      <c r="I12486" s="30" t="str">
        <f>IF(G12486='Check Register'!$E$1,H12486,"")</f>
        <v/>
      </c>
      <c r="J12486" s="16" t="str">
        <f t="shared" si="588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7"/>
        <v>May 21</v>
      </c>
      <c r="H12487" s="27">
        <f t="shared" si="586"/>
        <v>12486</v>
      </c>
      <c r="I12487" s="30" t="str">
        <f>IF(G12487='Check Register'!$E$1,H12487,"")</f>
        <v/>
      </c>
      <c r="J12487" s="16" t="str">
        <f t="shared" si="588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7"/>
        <v>May 21</v>
      </c>
      <c r="H12488" s="27">
        <f t="shared" ref="H12488:H12551" si="589">1+H12487</f>
        <v>12487</v>
      </c>
      <c r="I12488" s="30" t="str">
        <f>IF(G12488='Check Register'!$E$1,H12488,"")</f>
        <v/>
      </c>
      <c r="J12488" s="16" t="str">
        <f t="shared" si="588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7"/>
        <v>May 21</v>
      </c>
      <c r="H12489" s="27">
        <f t="shared" si="589"/>
        <v>12488</v>
      </c>
      <c r="I12489" s="30" t="str">
        <f>IF(G12489='Check Register'!$E$1,H12489,"")</f>
        <v/>
      </c>
      <c r="J12489" s="16" t="str">
        <f t="shared" si="588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7"/>
        <v>May 21</v>
      </c>
      <c r="H12490" s="27">
        <f t="shared" si="589"/>
        <v>12489</v>
      </c>
      <c r="I12490" s="30" t="str">
        <f>IF(G12490='Check Register'!$E$1,H12490,"")</f>
        <v/>
      </c>
      <c r="J12490" s="16" t="str">
        <f t="shared" si="588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7"/>
        <v>May 21</v>
      </c>
      <c r="H12491" s="27">
        <f t="shared" si="589"/>
        <v>12490</v>
      </c>
      <c r="I12491" s="30" t="str">
        <f>IF(G12491='Check Register'!$E$1,H12491,"")</f>
        <v/>
      </c>
      <c r="J12491" s="16" t="str">
        <f t="shared" si="588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7"/>
        <v>May 21</v>
      </c>
      <c r="H12492" s="27">
        <f t="shared" si="589"/>
        <v>12491</v>
      </c>
      <c r="I12492" s="30" t="str">
        <f>IF(G12492='Check Register'!$E$1,H12492,"")</f>
        <v/>
      </c>
      <c r="J12492" s="16" t="str">
        <f t="shared" si="588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7"/>
        <v>May 21</v>
      </c>
      <c r="H12493" s="27">
        <f t="shared" si="589"/>
        <v>12492</v>
      </c>
      <c r="I12493" s="30" t="str">
        <f>IF(G12493='Check Register'!$E$1,H12493,"")</f>
        <v/>
      </c>
      <c r="J12493" s="16" t="str">
        <f t="shared" si="588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7"/>
        <v>June 21</v>
      </c>
      <c r="H12494" s="27">
        <f t="shared" si="589"/>
        <v>12493</v>
      </c>
      <c r="I12494" s="30" t="str">
        <f>IF(G12494='Check Register'!$E$1,H12494,"")</f>
        <v/>
      </c>
      <c r="J12494" s="16" t="str">
        <f t="shared" si="588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7"/>
        <v>June 21</v>
      </c>
      <c r="H12495" s="27">
        <f t="shared" si="589"/>
        <v>12494</v>
      </c>
      <c r="I12495" s="30" t="str">
        <f>IF(G12495='Check Register'!$E$1,H12495,"")</f>
        <v/>
      </c>
      <c r="J12495" s="16" t="str">
        <f t="shared" si="588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7"/>
        <v>June 21</v>
      </c>
      <c r="H12496" s="27">
        <f t="shared" si="589"/>
        <v>12495</v>
      </c>
      <c r="I12496" s="30" t="str">
        <f>IF(G12496='Check Register'!$E$1,H12496,"")</f>
        <v/>
      </c>
      <c r="J12496" s="16" t="str">
        <f t="shared" si="588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7"/>
        <v>June 21</v>
      </c>
      <c r="H12497" s="27">
        <f t="shared" si="589"/>
        <v>12496</v>
      </c>
      <c r="I12497" s="30" t="str">
        <f>IF(G12497='Check Register'!$E$1,H12497,"")</f>
        <v/>
      </c>
      <c r="J12497" s="16" t="str">
        <f t="shared" si="588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7"/>
        <v>June 21</v>
      </c>
      <c r="H12498" s="27">
        <f t="shared" si="589"/>
        <v>12497</v>
      </c>
      <c r="I12498" s="30" t="str">
        <f>IF(G12498='Check Register'!$E$1,H12498,"")</f>
        <v/>
      </c>
      <c r="J12498" s="16" t="str">
        <f t="shared" si="588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7"/>
        <v>June 21</v>
      </c>
      <c r="H12499" s="27">
        <f t="shared" si="589"/>
        <v>12498</v>
      </c>
      <c r="I12499" s="30" t="str">
        <f>IF(G12499='Check Register'!$E$1,H12499,"")</f>
        <v/>
      </c>
      <c r="J12499" s="16" t="str">
        <f t="shared" si="588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7"/>
        <v>June 21</v>
      </c>
      <c r="H12500" s="27">
        <f t="shared" si="589"/>
        <v>12499</v>
      </c>
      <c r="I12500" s="30" t="str">
        <f>IF(G12500='Check Register'!$E$1,H12500,"")</f>
        <v/>
      </c>
      <c r="J12500" s="16" t="str">
        <f t="shared" si="588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7"/>
        <v>June 21</v>
      </c>
      <c r="H12501" s="27">
        <f t="shared" si="589"/>
        <v>12500</v>
      </c>
      <c r="I12501" s="30" t="str">
        <f>IF(G12501='Check Register'!$E$1,H12501,"")</f>
        <v/>
      </c>
      <c r="J12501" s="16" t="str">
        <f t="shared" si="588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7"/>
        <v>June 21</v>
      </c>
      <c r="H12502" s="27">
        <f t="shared" si="589"/>
        <v>12501</v>
      </c>
      <c r="I12502" s="30" t="str">
        <f>IF(G12502='Check Register'!$E$1,H12502,"")</f>
        <v/>
      </c>
      <c r="J12502" s="16" t="str">
        <f t="shared" si="588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7"/>
        <v>June 21</v>
      </c>
      <c r="H12503" s="27">
        <f t="shared" si="589"/>
        <v>12502</v>
      </c>
      <c r="I12503" s="30" t="str">
        <f>IF(G12503='Check Register'!$E$1,H12503,"")</f>
        <v/>
      </c>
      <c r="J12503" s="16" t="str">
        <f t="shared" si="588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7"/>
        <v>June 21</v>
      </c>
      <c r="H12504" s="27">
        <f t="shared" si="589"/>
        <v>12503</v>
      </c>
      <c r="I12504" s="30" t="str">
        <f>IF(G12504='Check Register'!$E$1,H12504,"")</f>
        <v/>
      </c>
      <c r="J12504" s="16" t="str">
        <f t="shared" si="588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7"/>
        <v>June 21</v>
      </c>
      <c r="H12505" s="27">
        <f t="shared" si="589"/>
        <v>12504</v>
      </c>
      <c r="I12505" s="30" t="str">
        <f>IF(G12505='Check Register'!$E$1,H12505,"")</f>
        <v/>
      </c>
      <c r="J12505" s="16" t="str">
        <f t="shared" si="588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7"/>
        <v>June 21</v>
      </c>
      <c r="H12506" s="27">
        <f t="shared" si="589"/>
        <v>12505</v>
      </c>
      <c r="I12506" s="30" t="str">
        <f>IF(G12506='Check Register'!$E$1,H12506,"")</f>
        <v/>
      </c>
      <c r="J12506" s="16" t="str">
        <f t="shared" si="588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7"/>
        <v>June 21</v>
      </c>
      <c r="H12507" s="27">
        <f t="shared" si="589"/>
        <v>12506</v>
      </c>
      <c r="I12507" s="30" t="str">
        <f>IF(G12507='Check Register'!$E$1,H12507,"")</f>
        <v/>
      </c>
      <c r="J12507" s="16" t="str">
        <f t="shared" si="588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7"/>
        <v>June 21</v>
      </c>
      <c r="H12508" s="27">
        <f t="shared" si="589"/>
        <v>12507</v>
      </c>
      <c r="I12508" s="30" t="str">
        <f>IF(G12508='Check Register'!$E$1,H12508,"")</f>
        <v/>
      </c>
      <c r="J12508" s="16" t="str">
        <f t="shared" si="588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7"/>
        <v>June 21</v>
      </c>
      <c r="H12509" s="27">
        <f t="shared" si="589"/>
        <v>12508</v>
      </c>
      <c r="I12509" s="30" t="str">
        <f>IF(G12509='Check Register'!$E$1,H12509,"")</f>
        <v/>
      </c>
      <c r="J12509" s="16" t="str">
        <f t="shared" si="588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7"/>
        <v>June 21</v>
      </c>
      <c r="H12510" s="27">
        <f t="shared" si="589"/>
        <v>12509</v>
      </c>
      <c r="I12510" s="30" t="str">
        <f>IF(G12510='Check Register'!$E$1,H12510,"")</f>
        <v/>
      </c>
      <c r="J12510" s="16" t="str">
        <f t="shared" si="588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7"/>
        <v>June 21</v>
      </c>
      <c r="H12511" s="27">
        <f t="shared" si="589"/>
        <v>12510</v>
      </c>
      <c r="I12511" s="30" t="str">
        <f>IF(G12511='Check Register'!$E$1,H12511,"")</f>
        <v/>
      </c>
      <c r="J12511" s="16" t="str">
        <f t="shared" si="588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7"/>
        <v>June 21</v>
      </c>
      <c r="H12512" s="27">
        <f t="shared" si="589"/>
        <v>12511</v>
      </c>
      <c r="I12512" s="30" t="str">
        <f>IF(G12512='Check Register'!$E$1,H12512,"")</f>
        <v/>
      </c>
      <c r="J12512" s="16" t="str">
        <f t="shared" si="588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7"/>
        <v>June 21</v>
      </c>
      <c r="H12513" s="27">
        <f t="shared" si="589"/>
        <v>12512</v>
      </c>
      <c r="I12513" s="30" t="str">
        <f>IF(G12513='Check Register'!$E$1,H12513,"")</f>
        <v/>
      </c>
      <c r="J12513" s="16" t="str">
        <f t="shared" si="588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7"/>
        <v>June 21</v>
      </c>
      <c r="H12514" s="27">
        <f t="shared" si="589"/>
        <v>12513</v>
      </c>
      <c r="I12514" s="30" t="str">
        <f>IF(G12514='Check Register'!$E$1,H12514,"")</f>
        <v/>
      </c>
      <c r="J12514" s="16" t="str">
        <f t="shared" si="588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7"/>
        <v>June 21</v>
      </c>
      <c r="H12515" s="27">
        <f t="shared" si="589"/>
        <v>12514</v>
      </c>
      <c r="I12515" s="30" t="str">
        <f>IF(G12515='Check Register'!$E$1,H12515,"")</f>
        <v/>
      </c>
      <c r="J12515" s="16" t="str">
        <f t="shared" si="588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7"/>
        <v>June 21</v>
      </c>
      <c r="H12516" s="27">
        <f t="shared" si="589"/>
        <v>12515</v>
      </c>
      <c r="I12516" s="30" t="str">
        <f>IF(G12516='Check Register'!$E$1,H12516,"")</f>
        <v/>
      </c>
      <c r="J12516" s="16" t="str">
        <f t="shared" si="588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7"/>
        <v>June 21</v>
      </c>
      <c r="H12517" s="27">
        <f t="shared" si="589"/>
        <v>12516</v>
      </c>
      <c r="I12517" s="30" t="str">
        <f>IF(G12517='Check Register'!$E$1,H12517,"")</f>
        <v/>
      </c>
      <c r="J12517" s="16" t="str">
        <f t="shared" si="588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7"/>
        <v>June 21</v>
      </c>
      <c r="H12518" s="27">
        <f t="shared" si="589"/>
        <v>12517</v>
      </c>
      <c r="I12518" s="30" t="str">
        <f>IF(G12518='Check Register'!$E$1,H12518,"")</f>
        <v/>
      </c>
      <c r="J12518" s="16" t="str">
        <f t="shared" si="588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7"/>
        <v>June 21</v>
      </c>
      <c r="H12519" s="27">
        <f t="shared" si="589"/>
        <v>12518</v>
      </c>
      <c r="I12519" s="30" t="str">
        <f>IF(G12519='Check Register'!$E$1,H12519,"")</f>
        <v/>
      </c>
      <c r="J12519" s="16" t="str">
        <f t="shared" si="588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7"/>
        <v>June 21</v>
      </c>
      <c r="H12520" s="27">
        <f t="shared" si="589"/>
        <v>12519</v>
      </c>
      <c r="I12520" s="30" t="str">
        <f>IF(G12520='Check Register'!$E$1,H12520,"")</f>
        <v/>
      </c>
      <c r="J12520" s="16" t="str">
        <f t="shared" si="588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7"/>
        <v>June 21</v>
      </c>
      <c r="H12521" s="27">
        <f t="shared" si="589"/>
        <v>12520</v>
      </c>
      <c r="I12521" s="30" t="str">
        <f>IF(G12521='Check Register'!$E$1,H12521,"")</f>
        <v/>
      </c>
      <c r="J12521" s="16" t="str">
        <f t="shared" si="588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7"/>
        <v>June 21</v>
      </c>
      <c r="H12522" s="27">
        <f t="shared" si="589"/>
        <v>12521</v>
      </c>
      <c r="I12522" s="30" t="str">
        <f>IF(G12522='Check Register'!$E$1,H12522,"")</f>
        <v/>
      </c>
      <c r="J12522" s="16" t="str">
        <f t="shared" si="588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7"/>
        <v>June 21</v>
      </c>
      <c r="H12523" s="27">
        <f t="shared" si="589"/>
        <v>12522</v>
      </c>
      <c r="I12523" s="30" t="str">
        <f>IF(G12523='Check Register'!$E$1,H12523,"")</f>
        <v/>
      </c>
      <c r="J12523" s="16" t="str">
        <f t="shared" si="588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7"/>
        <v>June 21</v>
      </c>
      <c r="H12524" s="27">
        <f t="shared" si="589"/>
        <v>12523</v>
      </c>
      <c r="I12524" s="30" t="str">
        <f>IF(G12524='Check Register'!$E$1,H12524,"")</f>
        <v/>
      </c>
      <c r="J12524" s="16" t="str">
        <f t="shared" si="588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7"/>
        <v>June 21</v>
      </c>
      <c r="H12525" s="27">
        <f t="shared" si="589"/>
        <v>12524</v>
      </c>
      <c r="I12525" s="30" t="str">
        <f>IF(G12525='Check Register'!$E$1,H12525,"")</f>
        <v/>
      </c>
      <c r="J12525" s="16" t="str">
        <f t="shared" si="588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7"/>
        <v>June 21</v>
      </c>
      <c r="H12526" s="27">
        <f t="shared" si="589"/>
        <v>12525</v>
      </c>
      <c r="I12526" s="30" t="str">
        <f>IF(G12526='Check Register'!$E$1,H12526,"")</f>
        <v/>
      </c>
      <c r="J12526" s="16" t="str">
        <f t="shared" si="588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7"/>
        <v>June 21</v>
      </c>
      <c r="H12527" s="27">
        <f t="shared" si="589"/>
        <v>12526</v>
      </c>
      <c r="I12527" s="30" t="str">
        <f>IF(G12527='Check Register'!$E$1,H12527,"")</f>
        <v/>
      </c>
      <c r="J12527" s="16" t="str">
        <f t="shared" si="588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7"/>
        <v>June 21</v>
      </c>
      <c r="H12528" s="27">
        <f t="shared" si="589"/>
        <v>12527</v>
      </c>
      <c r="I12528" s="30" t="str">
        <f>IF(G12528='Check Register'!$E$1,H12528,"")</f>
        <v/>
      </c>
      <c r="J12528" s="16" t="str">
        <f t="shared" si="588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7"/>
        <v>June 21</v>
      </c>
      <c r="H12529" s="27">
        <f t="shared" si="589"/>
        <v>12528</v>
      </c>
      <c r="I12529" s="30" t="str">
        <f>IF(G12529='Check Register'!$E$1,H12529,"")</f>
        <v/>
      </c>
      <c r="J12529" s="16" t="str">
        <f t="shared" si="588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7"/>
        <v>June 21</v>
      </c>
      <c r="H12530" s="27">
        <f t="shared" si="589"/>
        <v>12529</v>
      </c>
      <c r="I12530" s="30" t="str">
        <f>IF(G12530='Check Register'!$E$1,H12530,"")</f>
        <v/>
      </c>
      <c r="J12530" s="16" t="str">
        <f t="shared" si="588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7"/>
        <v>June 21</v>
      </c>
      <c r="H12531" s="27">
        <f t="shared" si="589"/>
        <v>12530</v>
      </c>
      <c r="I12531" s="30" t="str">
        <f>IF(G12531='Check Register'!$E$1,H12531,"")</f>
        <v/>
      </c>
      <c r="J12531" s="16" t="str">
        <f t="shared" si="588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7"/>
        <v>June 21</v>
      </c>
      <c r="H12532" s="27">
        <f t="shared" si="589"/>
        <v>12531</v>
      </c>
      <c r="I12532" s="30" t="str">
        <f>IF(G12532='Check Register'!$E$1,H12532,"")</f>
        <v/>
      </c>
      <c r="J12532" s="16" t="str">
        <f t="shared" si="588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7"/>
        <v>June 21</v>
      </c>
      <c r="H12533" s="27">
        <f t="shared" si="589"/>
        <v>12532</v>
      </c>
      <c r="I12533" s="30" t="str">
        <f>IF(G12533='Check Register'!$E$1,H12533,"")</f>
        <v/>
      </c>
      <c r="J12533" s="16" t="str">
        <f t="shared" si="588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7"/>
        <v>June 21</v>
      </c>
      <c r="H12534" s="27">
        <f t="shared" si="589"/>
        <v>12533</v>
      </c>
      <c r="I12534" s="30" t="str">
        <f>IF(G12534='Check Register'!$E$1,H12534,"")</f>
        <v/>
      </c>
      <c r="J12534" s="16" t="str">
        <f t="shared" si="588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7"/>
        <v>June 21</v>
      </c>
      <c r="H12535" s="27">
        <f t="shared" si="589"/>
        <v>12534</v>
      </c>
      <c r="I12535" s="30" t="str">
        <f>IF(G12535='Check Register'!$E$1,H12535,"")</f>
        <v/>
      </c>
      <c r="J12535" s="16" t="str">
        <f t="shared" si="588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7"/>
        <v>June 21</v>
      </c>
      <c r="H12536" s="27">
        <f t="shared" si="589"/>
        <v>12535</v>
      </c>
      <c r="I12536" s="30" t="str">
        <f>IF(G12536='Check Register'!$E$1,H12536,"")</f>
        <v/>
      </c>
      <c r="J12536" s="16" t="str">
        <f t="shared" si="588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7"/>
        <v>June 21</v>
      </c>
      <c r="H12537" s="27">
        <f t="shared" si="589"/>
        <v>12536</v>
      </c>
      <c r="I12537" s="30" t="str">
        <f>IF(G12537='Check Register'!$E$1,H12537,"")</f>
        <v/>
      </c>
      <c r="J12537" s="16" t="str">
        <f t="shared" si="588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7"/>
        <v>June 21</v>
      </c>
      <c r="H12538" s="27">
        <f t="shared" si="589"/>
        <v>12537</v>
      </c>
      <c r="I12538" s="30" t="str">
        <f>IF(G12538='Check Register'!$E$1,H12538,"")</f>
        <v/>
      </c>
      <c r="J12538" s="16" t="str">
        <f t="shared" si="588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7"/>
        <v>June 21</v>
      </c>
      <c r="H12539" s="27">
        <f t="shared" si="589"/>
        <v>12538</v>
      </c>
      <c r="I12539" s="30" t="str">
        <f>IF(G12539='Check Register'!$E$1,H12539,"")</f>
        <v/>
      </c>
      <c r="J12539" s="16" t="str">
        <f t="shared" si="588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7"/>
        <v>June 21</v>
      </c>
      <c r="H12540" s="27">
        <f t="shared" si="589"/>
        <v>12539</v>
      </c>
      <c r="I12540" s="30" t="str">
        <f>IF(G12540='Check Register'!$E$1,H12540,"")</f>
        <v/>
      </c>
      <c r="J12540" s="16" t="str">
        <f t="shared" si="588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7"/>
        <v>June 21</v>
      </c>
      <c r="H12541" s="27">
        <f t="shared" si="589"/>
        <v>12540</v>
      </c>
      <c r="I12541" s="30" t="str">
        <f>IF(G12541='Check Register'!$E$1,H12541,"")</f>
        <v/>
      </c>
      <c r="J12541" s="16" t="str">
        <f t="shared" si="588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7"/>
        <v>June 21</v>
      </c>
      <c r="H12542" s="27">
        <f t="shared" si="589"/>
        <v>12541</v>
      </c>
      <c r="I12542" s="30" t="str">
        <f>IF(G12542='Check Register'!$E$1,H12542,"")</f>
        <v/>
      </c>
      <c r="J12542" s="16" t="str">
        <f t="shared" si="588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7"/>
        <v>June 21</v>
      </c>
      <c r="H12543" s="27">
        <f t="shared" si="589"/>
        <v>12542</v>
      </c>
      <c r="I12543" s="30" t="str">
        <f>IF(G12543='Check Register'!$E$1,H12543,"")</f>
        <v/>
      </c>
      <c r="J12543" s="16" t="str">
        <f t="shared" si="588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7"/>
        <v>June 21</v>
      </c>
      <c r="H12544" s="27">
        <f t="shared" si="589"/>
        <v>12543</v>
      </c>
      <c r="I12544" s="30" t="str">
        <f>IF(G12544='Check Register'!$E$1,H12544,"")</f>
        <v/>
      </c>
      <c r="J12544" s="16" t="str">
        <f t="shared" si="588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7"/>
        <v>June 21</v>
      </c>
      <c r="H12545" s="27">
        <f t="shared" si="589"/>
        <v>12544</v>
      </c>
      <c r="I12545" s="30" t="str">
        <f>IF(G12545='Check Register'!$E$1,H12545,"")</f>
        <v/>
      </c>
      <c r="J12545" s="16" t="str">
        <f t="shared" si="588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90">VLOOKUP(C12546,W:Y,3,TRUE)</f>
        <v>June 21</v>
      </c>
      <c r="H12546" s="27">
        <f t="shared" si="589"/>
        <v>12545</v>
      </c>
      <c r="I12546" s="30" t="str">
        <f>IF(G12546='Check Register'!$E$1,H12546,"")</f>
        <v/>
      </c>
      <c r="J12546" s="16" t="str">
        <f t="shared" ref="J12546:J12609" si="591">IFERROR(SMALL($I$2:$I$100000,H12546),"")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90"/>
        <v>June 21</v>
      </c>
      <c r="H12547" s="27">
        <f t="shared" si="589"/>
        <v>12546</v>
      </c>
      <c r="I12547" s="30" t="str">
        <f>IF(G12547='Check Register'!$E$1,H12547,"")</f>
        <v/>
      </c>
      <c r="J12547" s="16" t="str">
        <f t="shared" si="591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90"/>
        <v>June 21</v>
      </c>
      <c r="H12548" s="27">
        <f t="shared" si="589"/>
        <v>12547</v>
      </c>
      <c r="I12548" s="30" t="str">
        <f>IF(G12548='Check Register'!$E$1,H12548,"")</f>
        <v/>
      </c>
      <c r="J12548" s="16" t="str">
        <f t="shared" si="591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90"/>
        <v>June 21</v>
      </c>
      <c r="H12549" s="27">
        <f t="shared" si="589"/>
        <v>12548</v>
      </c>
      <c r="I12549" s="30" t="str">
        <f>IF(G12549='Check Register'!$E$1,H12549,"")</f>
        <v/>
      </c>
      <c r="J12549" s="16" t="str">
        <f t="shared" si="591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90"/>
        <v>June 21</v>
      </c>
      <c r="H12550" s="27">
        <f t="shared" si="589"/>
        <v>12549</v>
      </c>
      <c r="I12550" s="30" t="str">
        <f>IF(G12550='Check Register'!$E$1,H12550,"")</f>
        <v/>
      </c>
      <c r="J12550" s="16" t="str">
        <f t="shared" si="591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90"/>
        <v>June 21</v>
      </c>
      <c r="H12551" s="27">
        <f t="shared" si="589"/>
        <v>12550</v>
      </c>
      <c r="I12551" s="30" t="str">
        <f>IF(G12551='Check Register'!$E$1,H12551,"")</f>
        <v/>
      </c>
      <c r="J12551" s="16" t="str">
        <f t="shared" si="591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90"/>
        <v>June 21</v>
      </c>
      <c r="H12552" s="27">
        <f t="shared" ref="H12552:H12615" si="592">1+H12551</f>
        <v>12551</v>
      </c>
      <c r="I12552" s="30" t="str">
        <f>IF(G12552='Check Register'!$E$1,H12552,"")</f>
        <v/>
      </c>
      <c r="J12552" s="16" t="str">
        <f t="shared" si="591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90"/>
        <v>June 21</v>
      </c>
      <c r="H12553" s="27">
        <f t="shared" si="592"/>
        <v>12552</v>
      </c>
      <c r="I12553" s="30" t="str">
        <f>IF(G12553='Check Register'!$E$1,H12553,"")</f>
        <v/>
      </c>
      <c r="J12553" s="16" t="str">
        <f t="shared" si="591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90"/>
        <v>June 21</v>
      </c>
      <c r="H12554" s="27">
        <f t="shared" si="592"/>
        <v>12553</v>
      </c>
      <c r="I12554" s="30" t="str">
        <f>IF(G12554='Check Register'!$E$1,H12554,"")</f>
        <v/>
      </c>
      <c r="J12554" s="16" t="str">
        <f t="shared" si="591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90"/>
        <v>June 21</v>
      </c>
      <c r="H12555" s="27">
        <f t="shared" si="592"/>
        <v>12554</v>
      </c>
      <c r="I12555" s="30" t="str">
        <f>IF(G12555='Check Register'!$E$1,H12555,"")</f>
        <v/>
      </c>
      <c r="J12555" s="16" t="str">
        <f t="shared" si="591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90"/>
        <v>June 21</v>
      </c>
      <c r="H12556" s="27">
        <f t="shared" si="592"/>
        <v>12555</v>
      </c>
      <c r="I12556" s="30" t="str">
        <f>IF(G12556='Check Register'!$E$1,H12556,"")</f>
        <v/>
      </c>
      <c r="J12556" s="16" t="str">
        <f t="shared" si="591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90"/>
        <v>June 21</v>
      </c>
      <c r="H12557" s="27">
        <f t="shared" si="592"/>
        <v>12556</v>
      </c>
      <c r="I12557" s="30" t="str">
        <f>IF(G12557='Check Register'!$E$1,H12557,"")</f>
        <v/>
      </c>
      <c r="J12557" s="16" t="str">
        <f t="shared" si="591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90"/>
        <v>June 21</v>
      </c>
      <c r="H12558" s="27">
        <f t="shared" si="592"/>
        <v>12557</v>
      </c>
      <c r="I12558" s="30" t="str">
        <f>IF(G12558='Check Register'!$E$1,H12558,"")</f>
        <v/>
      </c>
      <c r="J12558" s="16" t="str">
        <f t="shared" si="591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90"/>
        <v>June 21</v>
      </c>
      <c r="H12559" s="27">
        <f t="shared" si="592"/>
        <v>12558</v>
      </c>
      <c r="I12559" s="30" t="str">
        <f>IF(G12559='Check Register'!$E$1,H12559,"")</f>
        <v/>
      </c>
      <c r="J12559" s="16" t="str">
        <f t="shared" si="591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90"/>
        <v>June 21</v>
      </c>
      <c r="H12560" s="27">
        <f t="shared" si="592"/>
        <v>12559</v>
      </c>
      <c r="I12560" s="30" t="str">
        <f>IF(G12560='Check Register'!$E$1,H12560,"")</f>
        <v/>
      </c>
      <c r="J12560" s="16" t="str">
        <f t="shared" si="591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90"/>
        <v>June 21</v>
      </c>
      <c r="H12561" s="27">
        <f t="shared" si="592"/>
        <v>12560</v>
      </c>
      <c r="I12561" s="30" t="str">
        <f>IF(G12561='Check Register'!$E$1,H12561,"")</f>
        <v/>
      </c>
      <c r="J12561" s="16" t="str">
        <f t="shared" si="591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90"/>
        <v>June 21</v>
      </c>
      <c r="H12562" s="27">
        <f t="shared" si="592"/>
        <v>12561</v>
      </c>
      <c r="I12562" s="30" t="str">
        <f>IF(G12562='Check Register'!$E$1,H12562,"")</f>
        <v/>
      </c>
      <c r="J12562" s="16" t="str">
        <f t="shared" si="591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90"/>
        <v>June 21</v>
      </c>
      <c r="H12563" s="27">
        <f t="shared" si="592"/>
        <v>12562</v>
      </c>
      <c r="I12563" s="30" t="str">
        <f>IF(G12563='Check Register'!$E$1,H12563,"")</f>
        <v/>
      </c>
      <c r="J12563" s="16" t="str">
        <f t="shared" si="591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90"/>
        <v>June 21</v>
      </c>
      <c r="H12564" s="27">
        <f t="shared" si="592"/>
        <v>12563</v>
      </c>
      <c r="I12564" s="30" t="str">
        <f>IF(G12564='Check Register'!$E$1,H12564,"")</f>
        <v/>
      </c>
      <c r="J12564" s="16" t="str">
        <f t="shared" si="591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90"/>
        <v>June 21</v>
      </c>
      <c r="H12565" s="27">
        <f t="shared" si="592"/>
        <v>12564</v>
      </c>
      <c r="I12565" s="30" t="str">
        <f>IF(G12565='Check Register'!$E$1,H12565,"")</f>
        <v/>
      </c>
      <c r="J12565" s="16" t="str">
        <f t="shared" si="591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90"/>
        <v>June 21</v>
      </c>
      <c r="H12566" s="27">
        <f t="shared" si="592"/>
        <v>12565</v>
      </c>
      <c r="I12566" s="30" t="str">
        <f>IF(G12566='Check Register'!$E$1,H12566,"")</f>
        <v/>
      </c>
      <c r="J12566" s="16" t="str">
        <f t="shared" si="591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90"/>
        <v>June 21</v>
      </c>
      <c r="H12567" s="27">
        <f t="shared" si="592"/>
        <v>12566</v>
      </c>
      <c r="I12567" s="30" t="str">
        <f>IF(G12567='Check Register'!$E$1,H12567,"")</f>
        <v/>
      </c>
      <c r="J12567" s="16" t="str">
        <f t="shared" si="591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90"/>
        <v>June 21</v>
      </c>
      <c r="H12568" s="27">
        <f t="shared" si="592"/>
        <v>12567</v>
      </c>
      <c r="I12568" s="30" t="str">
        <f>IF(G12568='Check Register'!$E$1,H12568,"")</f>
        <v/>
      </c>
      <c r="J12568" s="16" t="str">
        <f t="shared" si="591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90"/>
        <v>June 21</v>
      </c>
      <c r="H12569" s="27">
        <f t="shared" si="592"/>
        <v>12568</v>
      </c>
      <c r="I12569" s="30" t="str">
        <f>IF(G12569='Check Register'!$E$1,H12569,"")</f>
        <v/>
      </c>
      <c r="J12569" s="16" t="str">
        <f t="shared" si="591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90"/>
        <v>June 21</v>
      </c>
      <c r="H12570" s="27">
        <f t="shared" si="592"/>
        <v>12569</v>
      </c>
      <c r="I12570" s="30" t="str">
        <f>IF(G12570='Check Register'!$E$1,H12570,"")</f>
        <v/>
      </c>
      <c r="J12570" s="16" t="str">
        <f t="shared" si="591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90"/>
        <v>June 21</v>
      </c>
      <c r="H12571" s="27">
        <f t="shared" si="592"/>
        <v>12570</v>
      </c>
      <c r="I12571" s="30" t="str">
        <f>IF(G12571='Check Register'!$E$1,H12571,"")</f>
        <v/>
      </c>
      <c r="J12571" s="16" t="str">
        <f t="shared" si="591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90"/>
        <v>June 21</v>
      </c>
      <c r="H12572" s="27">
        <f t="shared" si="592"/>
        <v>12571</v>
      </c>
      <c r="I12572" s="30" t="str">
        <f>IF(G12572='Check Register'!$E$1,H12572,"")</f>
        <v/>
      </c>
      <c r="J12572" s="16" t="str">
        <f t="shared" si="591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90"/>
        <v>June 21</v>
      </c>
      <c r="H12573" s="27">
        <f t="shared" si="592"/>
        <v>12572</v>
      </c>
      <c r="I12573" s="30" t="str">
        <f>IF(G12573='Check Register'!$E$1,H12573,"")</f>
        <v/>
      </c>
      <c r="J12573" s="16" t="str">
        <f t="shared" si="591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90"/>
        <v>June 21</v>
      </c>
      <c r="H12574" s="27">
        <f t="shared" si="592"/>
        <v>12573</v>
      </c>
      <c r="I12574" s="30" t="str">
        <f>IF(G12574='Check Register'!$E$1,H12574,"")</f>
        <v/>
      </c>
      <c r="J12574" s="16" t="str">
        <f t="shared" si="591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90"/>
        <v>June 21</v>
      </c>
      <c r="H12575" s="27">
        <f t="shared" si="592"/>
        <v>12574</v>
      </c>
      <c r="I12575" s="30" t="str">
        <f>IF(G12575='Check Register'!$E$1,H12575,"")</f>
        <v/>
      </c>
      <c r="J12575" s="16" t="str">
        <f t="shared" si="591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90"/>
        <v>June 21</v>
      </c>
      <c r="H12576" s="27">
        <f t="shared" si="592"/>
        <v>12575</v>
      </c>
      <c r="I12576" s="30" t="str">
        <f>IF(G12576='Check Register'!$E$1,H12576,"")</f>
        <v/>
      </c>
      <c r="J12576" s="16" t="str">
        <f t="shared" si="591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90"/>
        <v>June 21</v>
      </c>
      <c r="H12577" s="27">
        <f t="shared" si="592"/>
        <v>12576</v>
      </c>
      <c r="I12577" s="30" t="str">
        <f>IF(G12577='Check Register'!$E$1,H12577,"")</f>
        <v/>
      </c>
      <c r="J12577" s="16" t="str">
        <f t="shared" si="591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90"/>
        <v>June 21</v>
      </c>
      <c r="H12578" s="27">
        <f t="shared" si="592"/>
        <v>12577</v>
      </c>
      <c r="I12578" s="30" t="str">
        <f>IF(G12578='Check Register'!$E$1,H12578,"")</f>
        <v/>
      </c>
      <c r="J12578" s="16" t="str">
        <f t="shared" si="591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90"/>
        <v>June 21</v>
      </c>
      <c r="H12579" s="27">
        <f t="shared" si="592"/>
        <v>12578</v>
      </c>
      <c r="I12579" s="30" t="str">
        <f>IF(G12579='Check Register'!$E$1,H12579,"")</f>
        <v/>
      </c>
      <c r="J12579" s="16" t="str">
        <f t="shared" si="591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90"/>
        <v>June 21</v>
      </c>
      <c r="H12580" s="27">
        <f t="shared" si="592"/>
        <v>12579</v>
      </c>
      <c r="I12580" s="30" t="str">
        <f>IF(G12580='Check Register'!$E$1,H12580,"")</f>
        <v/>
      </c>
      <c r="J12580" s="16" t="str">
        <f t="shared" si="591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90"/>
        <v>June 21</v>
      </c>
      <c r="H12581" s="27">
        <f t="shared" si="592"/>
        <v>12580</v>
      </c>
      <c r="I12581" s="30" t="str">
        <f>IF(G12581='Check Register'!$E$1,H12581,"")</f>
        <v/>
      </c>
      <c r="J12581" s="16" t="str">
        <f t="shared" si="591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90"/>
        <v>June 21</v>
      </c>
      <c r="H12582" s="27">
        <f t="shared" si="592"/>
        <v>12581</v>
      </c>
      <c r="I12582" s="30" t="str">
        <f>IF(G12582='Check Register'!$E$1,H12582,"")</f>
        <v/>
      </c>
      <c r="J12582" s="16" t="str">
        <f t="shared" si="591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90"/>
        <v>June 21</v>
      </c>
      <c r="H12583" s="27">
        <f t="shared" si="592"/>
        <v>12582</v>
      </c>
      <c r="I12583" s="30" t="str">
        <f>IF(G12583='Check Register'!$E$1,H12583,"")</f>
        <v/>
      </c>
      <c r="J12583" s="16" t="str">
        <f t="shared" si="591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90"/>
        <v>June 21</v>
      </c>
      <c r="H12584" s="27">
        <f t="shared" si="592"/>
        <v>12583</v>
      </c>
      <c r="I12584" s="30" t="str">
        <f>IF(G12584='Check Register'!$E$1,H12584,"")</f>
        <v/>
      </c>
      <c r="J12584" s="16" t="str">
        <f t="shared" si="591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90"/>
        <v>June 21</v>
      </c>
      <c r="H12585" s="27">
        <f t="shared" si="592"/>
        <v>12584</v>
      </c>
      <c r="I12585" s="30" t="str">
        <f>IF(G12585='Check Register'!$E$1,H12585,"")</f>
        <v/>
      </c>
      <c r="J12585" s="16" t="str">
        <f t="shared" si="591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90"/>
        <v>June 21</v>
      </c>
      <c r="H12586" s="27">
        <f t="shared" si="592"/>
        <v>12585</v>
      </c>
      <c r="I12586" s="30" t="str">
        <f>IF(G12586='Check Register'!$E$1,H12586,"")</f>
        <v/>
      </c>
      <c r="J12586" s="16" t="str">
        <f t="shared" si="591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90"/>
        <v>June 21</v>
      </c>
      <c r="H12587" s="27">
        <f t="shared" si="592"/>
        <v>12586</v>
      </c>
      <c r="I12587" s="30" t="str">
        <f>IF(G12587='Check Register'!$E$1,H12587,"")</f>
        <v/>
      </c>
      <c r="J12587" s="16" t="str">
        <f t="shared" si="591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90"/>
        <v>June 21</v>
      </c>
      <c r="H12588" s="27">
        <f t="shared" si="592"/>
        <v>12587</v>
      </c>
      <c r="I12588" s="30" t="str">
        <f>IF(G12588='Check Register'!$E$1,H12588,"")</f>
        <v/>
      </c>
      <c r="J12588" s="16" t="str">
        <f t="shared" si="591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90"/>
        <v>June 21</v>
      </c>
      <c r="H12589" s="27">
        <f t="shared" si="592"/>
        <v>12588</v>
      </c>
      <c r="I12589" s="30" t="str">
        <f>IF(G12589='Check Register'!$E$1,H12589,"")</f>
        <v/>
      </c>
      <c r="J12589" s="16" t="str">
        <f t="shared" si="591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90"/>
        <v>June 21</v>
      </c>
      <c r="H12590" s="27">
        <f t="shared" si="592"/>
        <v>12589</v>
      </c>
      <c r="I12590" s="30" t="str">
        <f>IF(G12590='Check Register'!$E$1,H12590,"")</f>
        <v/>
      </c>
      <c r="J12590" s="16" t="str">
        <f t="shared" si="591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90"/>
        <v>June 21</v>
      </c>
      <c r="H12591" s="27">
        <f t="shared" si="592"/>
        <v>12590</v>
      </c>
      <c r="I12591" s="30" t="str">
        <f>IF(G12591='Check Register'!$E$1,H12591,"")</f>
        <v/>
      </c>
      <c r="J12591" s="16" t="str">
        <f t="shared" si="591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90"/>
        <v>June 21</v>
      </c>
      <c r="H12592" s="27">
        <f t="shared" si="592"/>
        <v>12591</v>
      </c>
      <c r="I12592" s="30" t="str">
        <f>IF(G12592='Check Register'!$E$1,H12592,"")</f>
        <v/>
      </c>
      <c r="J12592" s="16" t="str">
        <f t="shared" si="591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90"/>
        <v>June 21</v>
      </c>
      <c r="H12593" s="27">
        <f t="shared" si="592"/>
        <v>12592</v>
      </c>
      <c r="I12593" s="30" t="str">
        <f>IF(G12593='Check Register'!$E$1,H12593,"")</f>
        <v/>
      </c>
      <c r="J12593" s="16" t="str">
        <f t="shared" si="591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90"/>
        <v>June 21</v>
      </c>
      <c r="H12594" s="27">
        <f t="shared" si="592"/>
        <v>12593</v>
      </c>
      <c r="I12594" s="30" t="str">
        <f>IF(G12594='Check Register'!$E$1,H12594,"")</f>
        <v/>
      </c>
      <c r="J12594" s="16" t="str">
        <f t="shared" si="591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90"/>
        <v>June 21</v>
      </c>
      <c r="H12595" s="27">
        <f t="shared" si="592"/>
        <v>12594</v>
      </c>
      <c r="I12595" s="30" t="str">
        <f>IF(G12595='Check Register'!$E$1,H12595,"")</f>
        <v/>
      </c>
      <c r="J12595" s="16" t="str">
        <f t="shared" si="591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90"/>
        <v>June 21</v>
      </c>
      <c r="H12596" s="27">
        <f t="shared" si="592"/>
        <v>12595</v>
      </c>
      <c r="I12596" s="30" t="str">
        <f>IF(G12596='Check Register'!$E$1,H12596,"")</f>
        <v/>
      </c>
      <c r="J12596" s="16" t="str">
        <f t="shared" si="591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90"/>
        <v>June 21</v>
      </c>
      <c r="H12597" s="27">
        <f t="shared" si="592"/>
        <v>12596</v>
      </c>
      <c r="I12597" s="30" t="str">
        <f>IF(G12597='Check Register'!$E$1,H12597,"")</f>
        <v/>
      </c>
      <c r="J12597" s="16" t="str">
        <f t="shared" si="591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90"/>
        <v>June 21</v>
      </c>
      <c r="H12598" s="27">
        <f t="shared" si="592"/>
        <v>12597</v>
      </c>
      <c r="I12598" s="30" t="str">
        <f>IF(G12598='Check Register'!$E$1,H12598,"")</f>
        <v/>
      </c>
      <c r="J12598" s="16" t="str">
        <f t="shared" si="591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90"/>
        <v>June 21</v>
      </c>
      <c r="H12599" s="27">
        <f t="shared" si="592"/>
        <v>12598</v>
      </c>
      <c r="I12599" s="30" t="str">
        <f>IF(G12599='Check Register'!$E$1,H12599,"")</f>
        <v/>
      </c>
      <c r="J12599" s="16" t="str">
        <f t="shared" si="591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90"/>
        <v>June 21</v>
      </c>
      <c r="H12600" s="27">
        <f t="shared" si="592"/>
        <v>12599</v>
      </c>
      <c r="I12600" s="30" t="str">
        <f>IF(G12600='Check Register'!$E$1,H12600,"")</f>
        <v/>
      </c>
      <c r="J12600" s="16" t="str">
        <f t="shared" si="591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90"/>
        <v>June 21</v>
      </c>
      <c r="H12601" s="27">
        <f t="shared" si="592"/>
        <v>12600</v>
      </c>
      <c r="I12601" s="30" t="str">
        <f>IF(G12601='Check Register'!$E$1,H12601,"")</f>
        <v/>
      </c>
      <c r="J12601" s="16" t="str">
        <f t="shared" si="591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90"/>
        <v>June 21</v>
      </c>
      <c r="H12602" s="27">
        <f t="shared" si="592"/>
        <v>12601</v>
      </c>
      <c r="I12602" s="30" t="str">
        <f>IF(G12602='Check Register'!$E$1,H12602,"")</f>
        <v/>
      </c>
      <c r="J12602" s="16" t="str">
        <f t="shared" si="591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90"/>
        <v>June 21</v>
      </c>
      <c r="H12603" s="27">
        <f t="shared" si="592"/>
        <v>12602</v>
      </c>
      <c r="I12603" s="30" t="str">
        <f>IF(G12603='Check Register'!$E$1,H12603,"")</f>
        <v/>
      </c>
      <c r="J12603" s="16" t="str">
        <f t="shared" si="591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90"/>
        <v>June 21</v>
      </c>
      <c r="H12604" s="27">
        <f t="shared" si="592"/>
        <v>12603</v>
      </c>
      <c r="I12604" s="30" t="str">
        <f>IF(G12604='Check Register'!$E$1,H12604,"")</f>
        <v/>
      </c>
      <c r="J12604" s="16" t="str">
        <f t="shared" si="591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90"/>
        <v>June 21</v>
      </c>
      <c r="H12605" s="27">
        <f t="shared" si="592"/>
        <v>12604</v>
      </c>
      <c r="I12605" s="30" t="str">
        <f>IF(G12605='Check Register'!$E$1,H12605,"")</f>
        <v/>
      </c>
      <c r="J12605" s="16" t="str">
        <f t="shared" si="591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90"/>
        <v>June 21</v>
      </c>
      <c r="H12606" s="27">
        <f t="shared" si="592"/>
        <v>12605</v>
      </c>
      <c r="I12606" s="30" t="str">
        <f>IF(G12606='Check Register'!$E$1,H12606,"")</f>
        <v/>
      </c>
      <c r="J12606" s="16" t="str">
        <f t="shared" si="591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90"/>
        <v>June 21</v>
      </c>
      <c r="H12607" s="27">
        <f t="shared" si="592"/>
        <v>12606</v>
      </c>
      <c r="I12607" s="30" t="str">
        <f>IF(G12607='Check Register'!$E$1,H12607,"")</f>
        <v/>
      </c>
      <c r="J12607" s="16" t="str">
        <f t="shared" si="591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90"/>
        <v>June 21</v>
      </c>
      <c r="H12608" s="27">
        <f t="shared" si="592"/>
        <v>12607</v>
      </c>
      <c r="I12608" s="30" t="str">
        <f>IF(G12608='Check Register'!$E$1,H12608,"")</f>
        <v/>
      </c>
      <c r="J12608" s="16" t="str">
        <f t="shared" si="591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90"/>
        <v>June 21</v>
      </c>
      <c r="H12609" s="27">
        <f t="shared" si="592"/>
        <v>12608</v>
      </c>
      <c r="I12609" s="30" t="str">
        <f>IF(G12609='Check Register'!$E$1,H12609,"")</f>
        <v/>
      </c>
      <c r="J12609" s="16" t="str">
        <f t="shared" si="591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3">VLOOKUP(C12610,W:Y,3,TRUE)</f>
        <v>June 21</v>
      </c>
      <c r="H12610" s="27">
        <f t="shared" si="592"/>
        <v>12609</v>
      </c>
      <c r="I12610" s="30" t="str">
        <f>IF(G12610='Check Register'!$E$1,H12610,"")</f>
        <v/>
      </c>
      <c r="J12610" s="16" t="str">
        <f t="shared" ref="J12610:J12673" si="594">IFERROR(SMALL($I$2:$I$100000,H12610),"")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3"/>
        <v>June 21</v>
      </c>
      <c r="H12611" s="27">
        <f t="shared" si="592"/>
        <v>12610</v>
      </c>
      <c r="I12611" s="30" t="str">
        <f>IF(G12611='Check Register'!$E$1,H12611,"")</f>
        <v/>
      </c>
      <c r="J12611" s="16" t="str">
        <f t="shared" si="594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3"/>
        <v>June 21</v>
      </c>
      <c r="H12612" s="27">
        <f t="shared" si="592"/>
        <v>12611</v>
      </c>
      <c r="I12612" s="30" t="str">
        <f>IF(G12612='Check Register'!$E$1,H12612,"")</f>
        <v/>
      </c>
      <c r="J12612" s="16" t="str">
        <f t="shared" si="594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3"/>
        <v>June 21</v>
      </c>
      <c r="H12613" s="27">
        <f t="shared" si="592"/>
        <v>12612</v>
      </c>
      <c r="I12613" s="30" t="str">
        <f>IF(G12613='Check Register'!$E$1,H12613,"")</f>
        <v/>
      </c>
      <c r="J12613" s="16" t="str">
        <f t="shared" si="594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3"/>
        <v>June 21</v>
      </c>
      <c r="H12614" s="27">
        <f t="shared" si="592"/>
        <v>12613</v>
      </c>
      <c r="I12614" s="30" t="str">
        <f>IF(G12614='Check Register'!$E$1,H12614,"")</f>
        <v/>
      </c>
      <c r="J12614" s="16" t="str">
        <f t="shared" si="594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3"/>
        <v>June 21</v>
      </c>
      <c r="H12615" s="27">
        <f t="shared" si="592"/>
        <v>12614</v>
      </c>
      <c r="I12615" s="30" t="str">
        <f>IF(G12615='Check Register'!$E$1,H12615,"")</f>
        <v/>
      </c>
      <c r="J12615" s="16" t="str">
        <f t="shared" si="594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3"/>
        <v>June 21</v>
      </c>
      <c r="H12616" s="27">
        <f t="shared" ref="H12616:H12679" si="595">1+H12615</f>
        <v>12615</v>
      </c>
      <c r="I12616" s="30" t="str">
        <f>IF(G12616='Check Register'!$E$1,H12616,"")</f>
        <v/>
      </c>
      <c r="J12616" s="16" t="str">
        <f t="shared" si="594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3"/>
        <v>June 21</v>
      </c>
      <c r="H12617" s="27">
        <f t="shared" si="595"/>
        <v>12616</v>
      </c>
      <c r="I12617" s="30" t="str">
        <f>IF(G12617='Check Register'!$E$1,H12617,"")</f>
        <v/>
      </c>
      <c r="J12617" s="16" t="str">
        <f t="shared" si="594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3"/>
        <v>June 21</v>
      </c>
      <c r="H12618" s="27">
        <f t="shared" si="595"/>
        <v>12617</v>
      </c>
      <c r="I12618" s="30" t="str">
        <f>IF(G12618='Check Register'!$E$1,H12618,"")</f>
        <v/>
      </c>
      <c r="J12618" s="16" t="str">
        <f t="shared" si="594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3"/>
        <v>June 21</v>
      </c>
      <c r="H12619" s="27">
        <f t="shared" si="595"/>
        <v>12618</v>
      </c>
      <c r="I12619" s="30" t="str">
        <f>IF(G12619='Check Register'!$E$1,H12619,"")</f>
        <v/>
      </c>
      <c r="J12619" s="16" t="str">
        <f t="shared" si="594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3"/>
        <v>June 21</v>
      </c>
      <c r="H12620" s="27">
        <f t="shared" si="595"/>
        <v>12619</v>
      </c>
      <c r="I12620" s="30" t="str">
        <f>IF(G12620='Check Register'!$E$1,H12620,"")</f>
        <v/>
      </c>
      <c r="J12620" s="16" t="str">
        <f t="shared" si="594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3"/>
        <v>June 21</v>
      </c>
      <c r="H12621" s="27">
        <f t="shared" si="595"/>
        <v>12620</v>
      </c>
      <c r="I12621" s="30" t="str">
        <f>IF(G12621='Check Register'!$E$1,H12621,"")</f>
        <v/>
      </c>
      <c r="J12621" s="16" t="str">
        <f t="shared" si="594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3"/>
        <v>June 21</v>
      </c>
      <c r="H12622" s="27">
        <f t="shared" si="595"/>
        <v>12621</v>
      </c>
      <c r="I12622" s="30" t="str">
        <f>IF(G12622='Check Register'!$E$1,H12622,"")</f>
        <v/>
      </c>
      <c r="J12622" s="16" t="str">
        <f t="shared" si="594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3"/>
        <v>June 21</v>
      </c>
      <c r="H12623" s="27">
        <f t="shared" si="595"/>
        <v>12622</v>
      </c>
      <c r="I12623" s="30" t="str">
        <f>IF(G12623='Check Register'!$E$1,H12623,"")</f>
        <v/>
      </c>
      <c r="J12623" s="16" t="str">
        <f t="shared" si="594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3"/>
        <v>June 21</v>
      </c>
      <c r="H12624" s="27">
        <f t="shared" si="595"/>
        <v>12623</v>
      </c>
      <c r="I12624" s="30" t="str">
        <f>IF(G12624='Check Register'!$E$1,H12624,"")</f>
        <v/>
      </c>
      <c r="J12624" s="16" t="str">
        <f t="shared" si="594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3"/>
        <v>June 21</v>
      </c>
      <c r="H12625" s="27">
        <f t="shared" si="595"/>
        <v>12624</v>
      </c>
      <c r="I12625" s="30" t="str">
        <f>IF(G12625='Check Register'!$E$1,H12625,"")</f>
        <v/>
      </c>
      <c r="J12625" s="16" t="str">
        <f t="shared" si="594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3"/>
        <v>June 21</v>
      </c>
      <c r="H12626" s="27">
        <f t="shared" si="595"/>
        <v>12625</v>
      </c>
      <c r="I12626" s="30" t="str">
        <f>IF(G12626='Check Register'!$E$1,H12626,"")</f>
        <v/>
      </c>
      <c r="J12626" s="16" t="str">
        <f t="shared" si="594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3"/>
        <v>June 21</v>
      </c>
      <c r="H12627" s="27">
        <f t="shared" si="595"/>
        <v>12626</v>
      </c>
      <c r="I12627" s="30" t="str">
        <f>IF(G12627='Check Register'!$E$1,H12627,"")</f>
        <v/>
      </c>
      <c r="J12627" s="16" t="str">
        <f t="shared" si="594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3"/>
        <v>June 21</v>
      </c>
      <c r="H12628" s="27">
        <f t="shared" si="595"/>
        <v>12627</v>
      </c>
      <c r="I12628" s="30" t="str">
        <f>IF(G12628='Check Register'!$E$1,H12628,"")</f>
        <v/>
      </c>
      <c r="J12628" s="16" t="str">
        <f t="shared" si="594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3"/>
        <v>June 21</v>
      </c>
      <c r="H12629" s="27">
        <f t="shared" si="595"/>
        <v>12628</v>
      </c>
      <c r="I12629" s="30" t="str">
        <f>IF(G12629='Check Register'!$E$1,H12629,"")</f>
        <v/>
      </c>
      <c r="J12629" s="16" t="str">
        <f t="shared" si="594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3"/>
        <v>June 21</v>
      </c>
      <c r="H12630" s="27">
        <f t="shared" si="595"/>
        <v>12629</v>
      </c>
      <c r="I12630" s="30" t="str">
        <f>IF(G12630='Check Register'!$E$1,H12630,"")</f>
        <v/>
      </c>
      <c r="J12630" s="16" t="str">
        <f t="shared" si="594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3"/>
        <v>June 21</v>
      </c>
      <c r="H12631" s="27">
        <f t="shared" si="595"/>
        <v>12630</v>
      </c>
      <c r="I12631" s="30" t="str">
        <f>IF(G12631='Check Register'!$E$1,H12631,"")</f>
        <v/>
      </c>
      <c r="J12631" s="16" t="str">
        <f t="shared" si="594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3"/>
        <v>June 21</v>
      </c>
      <c r="H12632" s="27">
        <f t="shared" si="595"/>
        <v>12631</v>
      </c>
      <c r="I12632" s="30" t="str">
        <f>IF(G12632='Check Register'!$E$1,H12632,"")</f>
        <v/>
      </c>
      <c r="J12632" s="16" t="str">
        <f t="shared" si="594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3"/>
        <v>June 21</v>
      </c>
      <c r="H12633" s="27">
        <f t="shared" si="595"/>
        <v>12632</v>
      </c>
      <c r="I12633" s="30" t="str">
        <f>IF(G12633='Check Register'!$E$1,H12633,"")</f>
        <v/>
      </c>
      <c r="J12633" s="16" t="str">
        <f t="shared" si="594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3"/>
        <v>June 21</v>
      </c>
      <c r="H12634" s="27">
        <f t="shared" si="595"/>
        <v>12633</v>
      </c>
      <c r="I12634" s="30" t="str">
        <f>IF(G12634='Check Register'!$E$1,H12634,"")</f>
        <v/>
      </c>
      <c r="J12634" s="16" t="str">
        <f t="shared" si="594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3"/>
        <v>June 21</v>
      </c>
      <c r="H12635" s="27">
        <f t="shared" si="595"/>
        <v>12634</v>
      </c>
      <c r="I12635" s="30" t="str">
        <f>IF(G12635='Check Register'!$E$1,H12635,"")</f>
        <v/>
      </c>
      <c r="J12635" s="16" t="str">
        <f t="shared" si="594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3"/>
        <v>June 21</v>
      </c>
      <c r="H12636" s="27">
        <f t="shared" si="595"/>
        <v>12635</v>
      </c>
      <c r="I12636" s="30" t="str">
        <f>IF(G12636='Check Register'!$E$1,H12636,"")</f>
        <v/>
      </c>
      <c r="J12636" s="16" t="str">
        <f t="shared" si="594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3"/>
        <v>June 21</v>
      </c>
      <c r="H12637" s="27">
        <f t="shared" si="595"/>
        <v>12636</v>
      </c>
      <c r="I12637" s="30" t="str">
        <f>IF(G12637='Check Register'!$E$1,H12637,"")</f>
        <v/>
      </c>
      <c r="J12637" s="16" t="str">
        <f t="shared" si="594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3"/>
        <v>June 21</v>
      </c>
      <c r="H12638" s="27">
        <f t="shared" si="595"/>
        <v>12637</v>
      </c>
      <c r="I12638" s="30" t="str">
        <f>IF(G12638='Check Register'!$E$1,H12638,"")</f>
        <v/>
      </c>
      <c r="J12638" s="16" t="str">
        <f t="shared" si="594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3"/>
        <v>June 21</v>
      </c>
      <c r="H12639" s="27">
        <f t="shared" si="595"/>
        <v>12638</v>
      </c>
      <c r="I12639" s="30" t="str">
        <f>IF(G12639='Check Register'!$E$1,H12639,"")</f>
        <v/>
      </c>
      <c r="J12639" s="16" t="str">
        <f t="shared" si="594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3"/>
        <v>June 21</v>
      </c>
      <c r="H12640" s="27">
        <f t="shared" si="595"/>
        <v>12639</v>
      </c>
      <c r="I12640" s="30" t="str">
        <f>IF(G12640='Check Register'!$E$1,H12640,"")</f>
        <v/>
      </c>
      <c r="J12640" s="16" t="str">
        <f t="shared" si="594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3"/>
        <v>June 21</v>
      </c>
      <c r="H12641" s="27">
        <f t="shared" si="595"/>
        <v>12640</v>
      </c>
      <c r="I12641" s="30" t="str">
        <f>IF(G12641='Check Register'!$E$1,H12641,"")</f>
        <v/>
      </c>
      <c r="J12641" s="16" t="str">
        <f t="shared" si="594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3"/>
        <v>June 21</v>
      </c>
      <c r="H12642" s="27">
        <f t="shared" si="595"/>
        <v>12641</v>
      </c>
      <c r="I12642" s="30" t="str">
        <f>IF(G12642='Check Register'!$E$1,H12642,"")</f>
        <v/>
      </c>
      <c r="J12642" s="16" t="str">
        <f t="shared" si="594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3"/>
        <v>June 21</v>
      </c>
      <c r="H12643" s="27">
        <f t="shared" si="595"/>
        <v>12642</v>
      </c>
      <c r="I12643" s="30" t="str">
        <f>IF(G12643='Check Register'!$E$1,H12643,"")</f>
        <v/>
      </c>
      <c r="J12643" s="16" t="str">
        <f t="shared" si="594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3"/>
        <v>June 21</v>
      </c>
      <c r="H12644" s="27">
        <f t="shared" si="595"/>
        <v>12643</v>
      </c>
      <c r="I12644" s="30" t="str">
        <f>IF(G12644='Check Register'!$E$1,H12644,"")</f>
        <v/>
      </c>
      <c r="J12644" s="16" t="str">
        <f t="shared" si="594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3"/>
        <v>June 21</v>
      </c>
      <c r="H12645" s="27">
        <f t="shared" si="595"/>
        <v>12644</v>
      </c>
      <c r="I12645" s="30" t="str">
        <f>IF(G12645='Check Register'!$E$1,H12645,"")</f>
        <v/>
      </c>
      <c r="J12645" s="16" t="str">
        <f t="shared" si="594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3"/>
        <v>June 21</v>
      </c>
      <c r="H12646" s="27">
        <f t="shared" si="595"/>
        <v>12645</v>
      </c>
      <c r="I12646" s="30" t="str">
        <f>IF(G12646='Check Register'!$E$1,H12646,"")</f>
        <v/>
      </c>
      <c r="J12646" s="16" t="str">
        <f t="shared" si="594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3"/>
        <v>June 21</v>
      </c>
      <c r="H12647" s="27">
        <f t="shared" si="595"/>
        <v>12646</v>
      </c>
      <c r="I12647" s="30" t="str">
        <f>IF(G12647='Check Register'!$E$1,H12647,"")</f>
        <v/>
      </c>
      <c r="J12647" s="16" t="str">
        <f t="shared" si="594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3"/>
        <v>June 21</v>
      </c>
      <c r="H12648" s="27">
        <f t="shared" si="595"/>
        <v>12647</v>
      </c>
      <c r="I12648" s="30" t="str">
        <f>IF(G12648='Check Register'!$E$1,H12648,"")</f>
        <v/>
      </c>
      <c r="J12648" s="16" t="str">
        <f t="shared" si="594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3"/>
        <v>June 21</v>
      </c>
      <c r="H12649" s="27">
        <f t="shared" si="595"/>
        <v>12648</v>
      </c>
      <c r="I12649" s="30" t="str">
        <f>IF(G12649='Check Register'!$E$1,H12649,"")</f>
        <v/>
      </c>
      <c r="J12649" s="16" t="str">
        <f t="shared" si="594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3"/>
        <v>June 21</v>
      </c>
      <c r="H12650" s="27">
        <f t="shared" si="595"/>
        <v>12649</v>
      </c>
      <c r="I12650" s="30" t="str">
        <f>IF(G12650='Check Register'!$E$1,H12650,"")</f>
        <v/>
      </c>
      <c r="J12650" s="16" t="str">
        <f t="shared" si="594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3"/>
        <v>June 21</v>
      </c>
      <c r="H12651" s="27">
        <f t="shared" si="595"/>
        <v>12650</v>
      </c>
      <c r="I12651" s="30" t="str">
        <f>IF(G12651='Check Register'!$E$1,H12651,"")</f>
        <v/>
      </c>
      <c r="J12651" s="16" t="str">
        <f t="shared" si="594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3"/>
        <v>June 21</v>
      </c>
      <c r="H12652" s="27">
        <f t="shared" si="595"/>
        <v>12651</v>
      </c>
      <c r="I12652" s="30" t="str">
        <f>IF(G12652='Check Register'!$E$1,H12652,"")</f>
        <v/>
      </c>
      <c r="J12652" s="16" t="str">
        <f t="shared" si="594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3"/>
        <v>June 21</v>
      </c>
      <c r="H12653" s="27">
        <f t="shared" si="595"/>
        <v>12652</v>
      </c>
      <c r="I12653" s="30" t="str">
        <f>IF(G12653='Check Register'!$E$1,H12653,"")</f>
        <v/>
      </c>
      <c r="J12653" s="16" t="str">
        <f t="shared" si="594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3"/>
        <v>June 21</v>
      </c>
      <c r="H12654" s="27">
        <f t="shared" si="595"/>
        <v>12653</v>
      </c>
      <c r="I12654" s="30" t="str">
        <f>IF(G12654='Check Register'!$E$1,H12654,"")</f>
        <v/>
      </c>
      <c r="J12654" s="16" t="str">
        <f t="shared" si="594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3"/>
        <v>June 21</v>
      </c>
      <c r="H12655" s="27">
        <f t="shared" si="595"/>
        <v>12654</v>
      </c>
      <c r="I12655" s="30" t="str">
        <f>IF(G12655='Check Register'!$E$1,H12655,"")</f>
        <v/>
      </c>
      <c r="J12655" s="16" t="str">
        <f t="shared" si="594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3"/>
        <v>June 21</v>
      </c>
      <c r="H12656" s="27">
        <f t="shared" si="595"/>
        <v>12655</v>
      </c>
      <c r="I12656" s="30" t="str">
        <f>IF(G12656='Check Register'!$E$1,H12656,"")</f>
        <v/>
      </c>
      <c r="J12656" s="16" t="str">
        <f t="shared" si="594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3"/>
        <v>June 21</v>
      </c>
      <c r="H12657" s="27">
        <f t="shared" si="595"/>
        <v>12656</v>
      </c>
      <c r="I12657" s="30" t="str">
        <f>IF(G12657='Check Register'!$E$1,H12657,"")</f>
        <v/>
      </c>
      <c r="J12657" s="16" t="str">
        <f t="shared" si="594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3"/>
        <v>June 21</v>
      </c>
      <c r="H12658" s="27">
        <f t="shared" si="595"/>
        <v>12657</v>
      </c>
      <c r="I12658" s="30" t="str">
        <f>IF(G12658='Check Register'!$E$1,H12658,"")</f>
        <v/>
      </c>
      <c r="J12658" s="16" t="str">
        <f t="shared" si="594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3"/>
        <v>June 21</v>
      </c>
      <c r="H12659" s="27">
        <f t="shared" si="595"/>
        <v>12658</v>
      </c>
      <c r="I12659" s="30" t="str">
        <f>IF(G12659='Check Register'!$E$1,H12659,"")</f>
        <v/>
      </c>
      <c r="J12659" s="16" t="str">
        <f t="shared" si="594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3"/>
        <v>June 21</v>
      </c>
      <c r="H12660" s="27">
        <f t="shared" si="595"/>
        <v>12659</v>
      </c>
      <c r="I12660" s="30" t="str">
        <f>IF(G12660='Check Register'!$E$1,H12660,"")</f>
        <v/>
      </c>
      <c r="J12660" s="16" t="str">
        <f t="shared" si="594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3"/>
        <v>June 21</v>
      </c>
      <c r="H12661" s="27">
        <f t="shared" si="595"/>
        <v>12660</v>
      </c>
      <c r="I12661" s="30" t="str">
        <f>IF(G12661='Check Register'!$E$1,H12661,"")</f>
        <v/>
      </c>
      <c r="J12661" s="16" t="str">
        <f t="shared" si="594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3"/>
        <v>June 21</v>
      </c>
      <c r="H12662" s="27">
        <f t="shared" si="595"/>
        <v>12661</v>
      </c>
      <c r="I12662" s="30" t="str">
        <f>IF(G12662='Check Register'!$E$1,H12662,"")</f>
        <v/>
      </c>
      <c r="J12662" s="16" t="str">
        <f t="shared" si="594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3"/>
        <v>June 21</v>
      </c>
      <c r="H12663" s="27">
        <f t="shared" si="595"/>
        <v>12662</v>
      </c>
      <c r="I12663" s="30" t="str">
        <f>IF(G12663='Check Register'!$E$1,H12663,"")</f>
        <v/>
      </c>
      <c r="J12663" s="16" t="str">
        <f t="shared" si="594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3"/>
        <v>June 21</v>
      </c>
      <c r="H12664" s="27">
        <f t="shared" si="595"/>
        <v>12663</v>
      </c>
      <c r="I12664" s="30" t="str">
        <f>IF(G12664='Check Register'!$E$1,H12664,"")</f>
        <v/>
      </c>
      <c r="J12664" s="16" t="str">
        <f t="shared" si="594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3"/>
        <v>June 21</v>
      </c>
      <c r="H12665" s="27">
        <f t="shared" si="595"/>
        <v>12664</v>
      </c>
      <c r="I12665" s="30" t="str">
        <f>IF(G12665='Check Register'!$E$1,H12665,"")</f>
        <v/>
      </c>
      <c r="J12665" s="16" t="str">
        <f t="shared" si="594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3"/>
        <v>June 21</v>
      </c>
      <c r="H12666" s="27">
        <f t="shared" si="595"/>
        <v>12665</v>
      </c>
      <c r="I12666" s="30" t="str">
        <f>IF(G12666='Check Register'!$E$1,H12666,"")</f>
        <v/>
      </c>
      <c r="J12666" s="16" t="str">
        <f t="shared" si="594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3"/>
        <v>June 21</v>
      </c>
      <c r="H12667" s="27">
        <f t="shared" si="595"/>
        <v>12666</v>
      </c>
      <c r="I12667" s="30" t="str">
        <f>IF(G12667='Check Register'!$E$1,H12667,"")</f>
        <v/>
      </c>
      <c r="J12667" s="16" t="str">
        <f t="shared" si="594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3"/>
        <v>June 21</v>
      </c>
      <c r="H12668" s="27">
        <f t="shared" si="595"/>
        <v>12667</v>
      </c>
      <c r="I12668" s="30" t="str">
        <f>IF(G12668='Check Register'!$E$1,H12668,"")</f>
        <v/>
      </c>
      <c r="J12668" s="16" t="str">
        <f t="shared" si="594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3"/>
        <v>June 21</v>
      </c>
      <c r="H12669" s="27">
        <f t="shared" si="595"/>
        <v>12668</v>
      </c>
      <c r="I12669" s="30" t="str">
        <f>IF(G12669='Check Register'!$E$1,H12669,"")</f>
        <v/>
      </c>
      <c r="J12669" s="16" t="str">
        <f t="shared" si="594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3"/>
        <v>June 21</v>
      </c>
      <c r="H12670" s="27">
        <f t="shared" si="595"/>
        <v>12669</v>
      </c>
      <c r="I12670" s="30" t="str">
        <f>IF(G12670='Check Register'!$E$1,H12670,"")</f>
        <v/>
      </c>
      <c r="J12670" s="16" t="str">
        <f t="shared" si="594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3"/>
        <v>July 21</v>
      </c>
      <c r="H12671" s="27">
        <f t="shared" si="595"/>
        <v>12670</v>
      </c>
      <c r="I12671" s="30" t="str">
        <f>IF(G12671='Check Register'!$E$1,H12671,"")</f>
        <v/>
      </c>
      <c r="J12671" s="16" t="str">
        <f t="shared" si="594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3"/>
        <v>July 21</v>
      </c>
      <c r="H12672" s="27">
        <f t="shared" si="595"/>
        <v>12671</v>
      </c>
      <c r="I12672" s="30" t="str">
        <f>IF(G12672='Check Register'!$E$1,H12672,"")</f>
        <v/>
      </c>
      <c r="J12672" s="16" t="str">
        <f t="shared" si="594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3"/>
        <v>July 21</v>
      </c>
      <c r="H12673" s="27">
        <f t="shared" si="595"/>
        <v>12672</v>
      </c>
      <c r="I12673" s="30" t="str">
        <f>IF(G12673='Check Register'!$E$1,H12673,"")</f>
        <v/>
      </c>
      <c r="J12673" s="16" t="str">
        <f t="shared" si="594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6">VLOOKUP(C12674,W:Y,3,TRUE)</f>
        <v>July 21</v>
      </c>
      <c r="H12674" s="27">
        <f t="shared" si="595"/>
        <v>12673</v>
      </c>
      <c r="I12674" s="30" t="str">
        <f>IF(G12674='Check Register'!$E$1,H12674,"")</f>
        <v/>
      </c>
      <c r="J12674" s="16" t="str">
        <f t="shared" ref="J12674:J12737" si="597">IFERROR(SMALL($I$2:$I$100000,H12674),"")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6"/>
        <v>July 21</v>
      </c>
      <c r="H12675" s="27">
        <f t="shared" si="595"/>
        <v>12674</v>
      </c>
      <c r="I12675" s="30" t="str">
        <f>IF(G12675='Check Register'!$E$1,H12675,"")</f>
        <v/>
      </c>
      <c r="J12675" s="16" t="str">
        <f t="shared" si="597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6"/>
        <v>July 21</v>
      </c>
      <c r="H12676" s="27">
        <f t="shared" si="595"/>
        <v>12675</v>
      </c>
      <c r="I12676" s="30" t="str">
        <f>IF(G12676='Check Register'!$E$1,H12676,"")</f>
        <v/>
      </c>
      <c r="J12676" s="16" t="str">
        <f t="shared" si="597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6"/>
        <v>July 21</v>
      </c>
      <c r="H12677" s="27">
        <f t="shared" si="595"/>
        <v>12676</v>
      </c>
      <c r="I12677" s="30" t="str">
        <f>IF(G12677='Check Register'!$E$1,H12677,"")</f>
        <v/>
      </c>
      <c r="J12677" s="16" t="str">
        <f t="shared" si="597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6"/>
        <v>July 21</v>
      </c>
      <c r="H12678" s="27">
        <f t="shared" si="595"/>
        <v>12677</v>
      </c>
      <c r="I12678" s="30" t="str">
        <f>IF(G12678='Check Register'!$E$1,H12678,"")</f>
        <v/>
      </c>
      <c r="J12678" s="16" t="str">
        <f t="shared" si="597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6"/>
        <v>July 21</v>
      </c>
      <c r="H12679" s="27">
        <f t="shared" si="595"/>
        <v>12678</v>
      </c>
      <c r="I12679" s="30" t="str">
        <f>IF(G12679='Check Register'!$E$1,H12679,"")</f>
        <v/>
      </c>
      <c r="J12679" s="16" t="str">
        <f t="shared" si="597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6"/>
        <v>July 21</v>
      </c>
      <c r="H12680" s="27">
        <f t="shared" ref="H12680:H12743" si="598">1+H12679</f>
        <v>12679</v>
      </c>
      <c r="I12680" s="30" t="str">
        <f>IF(G12680='Check Register'!$E$1,H12680,"")</f>
        <v/>
      </c>
      <c r="J12680" s="16" t="str">
        <f t="shared" si="597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6"/>
        <v>July 21</v>
      </c>
      <c r="H12681" s="27">
        <f t="shared" si="598"/>
        <v>12680</v>
      </c>
      <c r="I12681" s="30" t="str">
        <f>IF(G12681='Check Register'!$E$1,H12681,"")</f>
        <v/>
      </c>
      <c r="J12681" s="16" t="str">
        <f t="shared" si="597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6"/>
        <v>July 21</v>
      </c>
      <c r="H12682" s="27">
        <f t="shared" si="598"/>
        <v>12681</v>
      </c>
      <c r="I12682" s="30" t="str">
        <f>IF(G12682='Check Register'!$E$1,H12682,"")</f>
        <v/>
      </c>
      <c r="J12682" s="16" t="str">
        <f t="shared" si="597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6"/>
        <v>July 21</v>
      </c>
      <c r="H12683" s="27">
        <f t="shared" si="598"/>
        <v>12682</v>
      </c>
      <c r="I12683" s="30" t="str">
        <f>IF(G12683='Check Register'!$E$1,H12683,"")</f>
        <v/>
      </c>
      <c r="J12683" s="16" t="str">
        <f t="shared" si="597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6"/>
        <v>July 21</v>
      </c>
      <c r="H12684" s="27">
        <f t="shared" si="598"/>
        <v>12683</v>
      </c>
      <c r="I12684" s="30" t="str">
        <f>IF(G12684='Check Register'!$E$1,H12684,"")</f>
        <v/>
      </c>
      <c r="J12684" s="16" t="str">
        <f t="shared" si="597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6"/>
        <v>July 21</v>
      </c>
      <c r="H12685" s="27">
        <f t="shared" si="598"/>
        <v>12684</v>
      </c>
      <c r="I12685" s="30" t="str">
        <f>IF(G12685='Check Register'!$E$1,H12685,"")</f>
        <v/>
      </c>
      <c r="J12685" s="16" t="str">
        <f t="shared" si="597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6"/>
        <v>July 21</v>
      </c>
      <c r="H12686" s="27">
        <f t="shared" si="598"/>
        <v>12685</v>
      </c>
      <c r="I12686" s="30" t="str">
        <f>IF(G12686='Check Register'!$E$1,H12686,"")</f>
        <v/>
      </c>
      <c r="J12686" s="16" t="str">
        <f t="shared" si="597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6"/>
        <v>July 21</v>
      </c>
      <c r="H12687" s="27">
        <f t="shared" si="598"/>
        <v>12686</v>
      </c>
      <c r="I12687" s="30" t="str">
        <f>IF(G12687='Check Register'!$E$1,H12687,"")</f>
        <v/>
      </c>
      <c r="J12687" s="16" t="str">
        <f t="shared" si="597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6"/>
        <v>July 21</v>
      </c>
      <c r="H12688" s="27">
        <f t="shared" si="598"/>
        <v>12687</v>
      </c>
      <c r="I12688" s="30" t="str">
        <f>IF(G12688='Check Register'!$E$1,H12688,"")</f>
        <v/>
      </c>
      <c r="J12688" s="16" t="str">
        <f t="shared" si="597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6"/>
        <v>July 21</v>
      </c>
      <c r="H12689" s="27">
        <f t="shared" si="598"/>
        <v>12688</v>
      </c>
      <c r="I12689" s="30" t="str">
        <f>IF(G12689='Check Register'!$E$1,H12689,"")</f>
        <v/>
      </c>
      <c r="J12689" s="16" t="str">
        <f t="shared" si="597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6"/>
        <v>July 21</v>
      </c>
      <c r="H12690" s="27">
        <f t="shared" si="598"/>
        <v>12689</v>
      </c>
      <c r="I12690" s="30" t="str">
        <f>IF(G12690='Check Register'!$E$1,H12690,"")</f>
        <v/>
      </c>
      <c r="J12690" s="16" t="str">
        <f t="shared" si="597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6"/>
        <v>July 21</v>
      </c>
      <c r="H12691" s="27">
        <f t="shared" si="598"/>
        <v>12690</v>
      </c>
      <c r="I12691" s="30" t="str">
        <f>IF(G12691='Check Register'!$E$1,H12691,"")</f>
        <v/>
      </c>
      <c r="J12691" s="16" t="str">
        <f t="shared" si="597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6"/>
        <v>July 21</v>
      </c>
      <c r="H12692" s="27">
        <f t="shared" si="598"/>
        <v>12691</v>
      </c>
      <c r="I12692" s="30" t="str">
        <f>IF(G12692='Check Register'!$E$1,H12692,"")</f>
        <v/>
      </c>
      <c r="J12692" s="16" t="str">
        <f t="shared" si="597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6"/>
        <v>July 21</v>
      </c>
      <c r="H12693" s="27">
        <f t="shared" si="598"/>
        <v>12692</v>
      </c>
      <c r="I12693" s="30" t="str">
        <f>IF(G12693='Check Register'!$E$1,H12693,"")</f>
        <v/>
      </c>
      <c r="J12693" s="16" t="str">
        <f t="shared" si="597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6"/>
        <v>July 21</v>
      </c>
      <c r="H12694" s="27">
        <f t="shared" si="598"/>
        <v>12693</v>
      </c>
      <c r="I12694" s="30" t="str">
        <f>IF(G12694='Check Register'!$E$1,H12694,"")</f>
        <v/>
      </c>
      <c r="J12694" s="16" t="str">
        <f t="shared" si="597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6"/>
        <v>July 21</v>
      </c>
      <c r="H12695" s="27">
        <f t="shared" si="598"/>
        <v>12694</v>
      </c>
      <c r="I12695" s="30" t="str">
        <f>IF(G12695='Check Register'!$E$1,H12695,"")</f>
        <v/>
      </c>
      <c r="J12695" s="16" t="str">
        <f t="shared" si="597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6"/>
        <v>July 21</v>
      </c>
      <c r="H12696" s="27">
        <f t="shared" si="598"/>
        <v>12695</v>
      </c>
      <c r="I12696" s="30" t="str">
        <f>IF(G12696='Check Register'!$E$1,H12696,"")</f>
        <v/>
      </c>
      <c r="J12696" s="16" t="str">
        <f t="shared" si="597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6"/>
        <v>July 21</v>
      </c>
      <c r="H12697" s="27">
        <f t="shared" si="598"/>
        <v>12696</v>
      </c>
      <c r="I12697" s="30" t="str">
        <f>IF(G12697='Check Register'!$E$1,H12697,"")</f>
        <v/>
      </c>
      <c r="J12697" s="16" t="str">
        <f t="shared" si="597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6"/>
        <v>July 21</v>
      </c>
      <c r="H12698" s="27">
        <f t="shared" si="598"/>
        <v>12697</v>
      </c>
      <c r="I12698" s="30" t="str">
        <f>IF(G12698='Check Register'!$E$1,H12698,"")</f>
        <v/>
      </c>
      <c r="J12698" s="16" t="str">
        <f t="shared" si="597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6"/>
        <v>July 21</v>
      </c>
      <c r="H12699" s="27">
        <f t="shared" si="598"/>
        <v>12698</v>
      </c>
      <c r="I12699" s="30" t="str">
        <f>IF(G12699='Check Register'!$E$1,H12699,"")</f>
        <v/>
      </c>
      <c r="J12699" s="16" t="str">
        <f t="shared" si="597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6"/>
        <v>July 21</v>
      </c>
      <c r="H12700" s="27">
        <f t="shared" si="598"/>
        <v>12699</v>
      </c>
      <c r="I12700" s="30" t="str">
        <f>IF(G12700='Check Register'!$E$1,H12700,"")</f>
        <v/>
      </c>
      <c r="J12700" s="16" t="str">
        <f t="shared" si="597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6"/>
        <v>July 21</v>
      </c>
      <c r="H12701" s="27">
        <f t="shared" si="598"/>
        <v>12700</v>
      </c>
      <c r="I12701" s="30" t="str">
        <f>IF(G12701='Check Register'!$E$1,H12701,"")</f>
        <v/>
      </c>
      <c r="J12701" s="16" t="str">
        <f t="shared" si="597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6"/>
        <v>July 21</v>
      </c>
      <c r="H12702" s="27">
        <f t="shared" si="598"/>
        <v>12701</v>
      </c>
      <c r="I12702" s="30" t="str">
        <f>IF(G12702='Check Register'!$E$1,H12702,"")</f>
        <v/>
      </c>
      <c r="J12702" s="16" t="str">
        <f t="shared" si="597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6"/>
        <v>July 21</v>
      </c>
      <c r="H12703" s="27">
        <f t="shared" si="598"/>
        <v>12702</v>
      </c>
      <c r="I12703" s="30" t="str">
        <f>IF(G12703='Check Register'!$E$1,H12703,"")</f>
        <v/>
      </c>
      <c r="J12703" s="16" t="str">
        <f t="shared" si="597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6"/>
        <v>July 21</v>
      </c>
      <c r="H12704" s="27">
        <f t="shared" si="598"/>
        <v>12703</v>
      </c>
      <c r="I12704" s="30" t="str">
        <f>IF(G12704='Check Register'!$E$1,H12704,"")</f>
        <v/>
      </c>
      <c r="J12704" s="16" t="str">
        <f t="shared" si="597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6"/>
        <v>July 21</v>
      </c>
      <c r="H12705" s="27">
        <f t="shared" si="598"/>
        <v>12704</v>
      </c>
      <c r="I12705" s="30" t="str">
        <f>IF(G12705='Check Register'!$E$1,H12705,"")</f>
        <v/>
      </c>
      <c r="J12705" s="16" t="str">
        <f t="shared" si="597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6"/>
        <v>July 21</v>
      </c>
      <c r="H12706" s="27">
        <f t="shared" si="598"/>
        <v>12705</v>
      </c>
      <c r="I12706" s="30" t="str">
        <f>IF(G12706='Check Register'!$E$1,H12706,"")</f>
        <v/>
      </c>
      <c r="J12706" s="16" t="str">
        <f t="shared" si="597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6"/>
        <v>July 21</v>
      </c>
      <c r="H12707" s="27">
        <f t="shared" si="598"/>
        <v>12706</v>
      </c>
      <c r="I12707" s="30" t="str">
        <f>IF(G12707='Check Register'!$E$1,H12707,"")</f>
        <v/>
      </c>
      <c r="J12707" s="16" t="str">
        <f t="shared" si="597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6"/>
        <v>July 21</v>
      </c>
      <c r="H12708" s="27">
        <f t="shared" si="598"/>
        <v>12707</v>
      </c>
      <c r="I12708" s="30" t="str">
        <f>IF(G12708='Check Register'!$E$1,H12708,"")</f>
        <v/>
      </c>
      <c r="J12708" s="16" t="str">
        <f t="shared" si="597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6"/>
        <v>July 21</v>
      </c>
      <c r="H12709" s="27">
        <f t="shared" si="598"/>
        <v>12708</v>
      </c>
      <c r="I12709" s="30" t="str">
        <f>IF(G12709='Check Register'!$E$1,H12709,"")</f>
        <v/>
      </c>
      <c r="J12709" s="16" t="str">
        <f t="shared" si="597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6"/>
        <v>July 21</v>
      </c>
      <c r="H12710" s="27">
        <f t="shared" si="598"/>
        <v>12709</v>
      </c>
      <c r="I12710" s="30" t="str">
        <f>IF(G12710='Check Register'!$E$1,H12710,"")</f>
        <v/>
      </c>
      <c r="J12710" s="16" t="str">
        <f t="shared" si="597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6"/>
        <v>July 21</v>
      </c>
      <c r="H12711" s="27">
        <f t="shared" si="598"/>
        <v>12710</v>
      </c>
      <c r="I12711" s="30" t="str">
        <f>IF(G12711='Check Register'!$E$1,H12711,"")</f>
        <v/>
      </c>
      <c r="J12711" s="16" t="str">
        <f t="shared" si="597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6"/>
        <v>July 21</v>
      </c>
      <c r="H12712" s="27">
        <f t="shared" si="598"/>
        <v>12711</v>
      </c>
      <c r="I12712" s="30" t="str">
        <f>IF(G12712='Check Register'!$E$1,H12712,"")</f>
        <v/>
      </c>
      <c r="J12712" s="16" t="str">
        <f t="shared" si="597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6"/>
        <v>July 21</v>
      </c>
      <c r="H12713" s="27">
        <f t="shared" si="598"/>
        <v>12712</v>
      </c>
      <c r="I12713" s="30" t="str">
        <f>IF(G12713='Check Register'!$E$1,H12713,"")</f>
        <v/>
      </c>
      <c r="J12713" s="16" t="str">
        <f t="shared" si="597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6"/>
        <v>July 21</v>
      </c>
      <c r="H12714" s="27">
        <f t="shared" si="598"/>
        <v>12713</v>
      </c>
      <c r="I12714" s="30" t="str">
        <f>IF(G12714='Check Register'!$E$1,H12714,"")</f>
        <v/>
      </c>
      <c r="J12714" s="16" t="str">
        <f t="shared" si="597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6"/>
        <v>July 21</v>
      </c>
      <c r="H12715" s="27">
        <f t="shared" si="598"/>
        <v>12714</v>
      </c>
      <c r="I12715" s="30" t="str">
        <f>IF(G12715='Check Register'!$E$1,H12715,"")</f>
        <v/>
      </c>
      <c r="J12715" s="16" t="str">
        <f t="shared" si="597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6"/>
        <v>July 21</v>
      </c>
      <c r="H12716" s="27">
        <f t="shared" si="598"/>
        <v>12715</v>
      </c>
      <c r="I12716" s="30" t="str">
        <f>IF(G12716='Check Register'!$E$1,H12716,"")</f>
        <v/>
      </c>
      <c r="J12716" s="16" t="str">
        <f t="shared" si="597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6"/>
        <v>July 21</v>
      </c>
      <c r="H12717" s="27">
        <f t="shared" si="598"/>
        <v>12716</v>
      </c>
      <c r="I12717" s="30" t="str">
        <f>IF(G12717='Check Register'!$E$1,H12717,"")</f>
        <v/>
      </c>
      <c r="J12717" s="16" t="str">
        <f t="shared" si="597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6"/>
        <v>July 21</v>
      </c>
      <c r="H12718" s="27">
        <f t="shared" si="598"/>
        <v>12717</v>
      </c>
      <c r="I12718" s="30" t="str">
        <f>IF(G12718='Check Register'!$E$1,H12718,"")</f>
        <v/>
      </c>
      <c r="J12718" s="16" t="str">
        <f t="shared" si="597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6"/>
        <v>July 21</v>
      </c>
      <c r="H12719" s="27">
        <f t="shared" si="598"/>
        <v>12718</v>
      </c>
      <c r="I12719" s="30" t="str">
        <f>IF(G12719='Check Register'!$E$1,H12719,"")</f>
        <v/>
      </c>
      <c r="J12719" s="16" t="str">
        <f t="shared" si="597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6"/>
        <v>July 21</v>
      </c>
      <c r="H12720" s="27">
        <f t="shared" si="598"/>
        <v>12719</v>
      </c>
      <c r="I12720" s="30" t="str">
        <f>IF(G12720='Check Register'!$E$1,H12720,"")</f>
        <v/>
      </c>
      <c r="J12720" s="16" t="str">
        <f t="shared" si="597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6"/>
        <v>July 21</v>
      </c>
      <c r="H12721" s="27">
        <f t="shared" si="598"/>
        <v>12720</v>
      </c>
      <c r="I12721" s="30" t="str">
        <f>IF(G12721='Check Register'!$E$1,H12721,"")</f>
        <v/>
      </c>
      <c r="J12721" s="16" t="str">
        <f t="shared" si="597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6"/>
        <v>July 21</v>
      </c>
      <c r="H12722" s="27">
        <f t="shared" si="598"/>
        <v>12721</v>
      </c>
      <c r="I12722" s="30" t="str">
        <f>IF(G12722='Check Register'!$E$1,H12722,"")</f>
        <v/>
      </c>
      <c r="J12722" s="16" t="str">
        <f t="shared" si="597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6"/>
        <v>July 21</v>
      </c>
      <c r="H12723" s="27">
        <f t="shared" si="598"/>
        <v>12722</v>
      </c>
      <c r="I12723" s="30" t="str">
        <f>IF(G12723='Check Register'!$E$1,H12723,"")</f>
        <v/>
      </c>
      <c r="J12723" s="16" t="str">
        <f t="shared" si="597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6"/>
        <v>July 21</v>
      </c>
      <c r="H12724" s="27">
        <f t="shared" si="598"/>
        <v>12723</v>
      </c>
      <c r="I12724" s="30" t="str">
        <f>IF(G12724='Check Register'!$E$1,H12724,"")</f>
        <v/>
      </c>
      <c r="J12724" s="16" t="str">
        <f t="shared" si="597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6"/>
        <v>July 21</v>
      </c>
      <c r="H12725" s="27">
        <f t="shared" si="598"/>
        <v>12724</v>
      </c>
      <c r="I12725" s="30" t="str">
        <f>IF(G12725='Check Register'!$E$1,H12725,"")</f>
        <v/>
      </c>
      <c r="J12725" s="16" t="str">
        <f t="shared" si="597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6"/>
        <v>July 21</v>
      </c>
      <c r="H12726" s="27">
        <f t="shared" si="598"/>
        <v>12725</v>
      </c>
      <c r="I12726" s="30" t="str">
        <f>IF(G12726='Check Register'!$E$1,H12726,"")</f>
        <v/>
      </c>
      <c r="J12726" s="16" t="str">
        <f t="shared" si="597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6"/>
        <v>July 21</v>
      </c>
      <c r="H12727" s="27">
        <f t="shared" si="598"/>
        <v>12726</v>
      </c>
      <c r="I12727" s="30" t="str">
        <f>IF(G12727='Check Register'!$E$1,H12727,"")</f>
        <v/>
      </c>
      <c r="J12727" s="16" t="str">
        <f t="shared" si="597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6"/>
        <v>July 21</v>
      </c>
      <c r="H12728" s="27">
        <f t="shared" si="598"/>
        <v>12727</v>
      </c>
      <c r="I12728" s="30" t="str">
        <f>IF(G12728='Check Register'!$E$1,H12728,"")</f>
        <v/>
      </c>
      <c r="J12728" s="16" t="str">
        <f t="shared" si="597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6"/>
        <v>July 21</v>
      </c>
      <c r="H12729" s="27">
        <f t="shared" si="598"/>
        <v>12728</v>
      </c>
      <c r="I12729" s="30" t="str">
        <f>IF(G12729='Check Register'!$E$1,H12729,"")</f>
        <v/>
      </c>
      <c r="J12729" s="16" t="str">
        <f t="shared" si="597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6"/>
        <v>July 21</v>
      </c>
      <c r="H12730" s="27">
        <f t="shared" si="598"/>
        <v>12729</v>
      </c>
      <c r="I12730" s="30" t="str">
        <f>IF(G12730='Check Register'!$E$1,H12730,"")</f>
        <v/>
      </c>
      <c r="J12730" s="16" t="str">
        <f t="shared" si="597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6"/>
        <v>July 21</v>
      </c>
      <c r="H12731" s="27">
        <f t="shared" si="598"/>
        <v>12730</v>
      </c>
      <c r="I12731" s="30" t="str">
        <f>IF(G12731='Check Register'!$E$1,H12731,"")</f>
        <v/>
      </c>
      <c r="J12731" s="16" t="str">
        <f t="shared" si="597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6"/>
        <v>July 21</v>
      </c>
      <c r="H12732" s="27">
        <f t="shared" si="598"/>
        <v>12731</v>
      </c>
      <c r="I12732" s="30" t="str">
        <f>IF(G12732='Check Register'!$E$1,H12732,"")</f>
        <v/>
      </c>
      <c r="J12732" s="16" t="str">
        <f t="shared" si="597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6"/>
        <v>July 21</v>
      </c>
      <c r="H12733" s="27">
        <f t="shared" si="598"/>
        <v>12732</v>
      </c>
      <c r="I12733" s="30" t="str">
        <f>IF(G12733='Check Register'!$E$1,H12733,"")</f>
        <v/>
      </c>
      <c r="J12733" s="16" t="str">
        <f t="shared" si="597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6"/>
        <v>July 21</v>
      </c>
      <c r="H12734" s="27">
        <f t="shared" si="598"/>
        <v>12733</v>
      </c>
      <c r="I12734" s="30" t="str">
        <f>IF(G12734='Check Register'!$E$1,H12734,"")</f>
        <v/>
      </c>
      <c r="J12734" s="16" t="str">
        <f t="shared" si="597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6"/>
        <v>July 21</v>
      </c>
      <c r="H12735" s="27">
        <f t="shared" si="598"/>
        <v>12734</v>
      </c>
      <c r="I12735" s="30" t="str">
        <f>IF(G12735='Check Register'!$E$1,H12735,"")</f>
        <v/>
      </c>
      <c r="J12735" s="16" t="str">
        <f t="shared" si="597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6"/>
        <v>July 21</v>
      </c>
      <c r="H12736" s="27">
        <f t="shared" si="598"/>
        <v>12735</v>
      </c>
      <c r="I12736" s="30" t="str">
        <f>IF(G12736='Check Register'!$E$1,H12736,"")</f>
        <v/>
      </c>
      <c r="J12736" s="16" t="str">
        <f t="shared" si="597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6"/>
        <v>July 21</v>
      </c>
      <c r="H12737" s="27">
        <f t="shared" si="598"/>
        <v>12736</v>
      </c>
      <c r="I12737" s="30" t="str">
        <f>IF(G12737='Check Register'!$E$1,H12737,"")</f>
        <v/>
      </c>
      <c r="J12737" s="16" t="str">
        <f t="shared" si="597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9">VLOOKUP(C12738,W:Y,3,TRUE)</f>
        <v>July 21</v>
      </c>
      <c r="H12738" s="27">
        <f t="shared" si="598"/>
        <v>12737</v>
      </c>
      <c r="I12738" s="30" t="str">
        <f>IF(G12738='Check Register'!$E$1,H12738,"")</f>
        <v/>
      </c>
      <c r="J12738" s="16" t="str">
        <f t="shared" ref="J12738:J12801" si="600">IFERROR(SMALL($I$2:$I$100000,H12738),"")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9"/>
        <v>July 21</v>
      </c>
      <c r="H12739" s="27">
        <f t="shared" si="598"/>
        <v>12738</v>
      </c>
      <c r="I12739" s="30" t="str">
        <f>IF(G12739='Check Register'!$E$1,H12739,"")</f>
        <v/>
      </c>
      <c r="J12739" s="16" t="str">
        <f t="shared" si="600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9"/>
        <v>July 21</v>
      </c>
      <c r="H12740" s="27">
        <f t="shared" si="598"/>
        <v>12739</v>
      </c>
      <c r="I12740" s="30" t="str">
        <f>IF(G12740='Check Register'!$E$1,H12740,"")</f>
        <v/>
      </c>
      <c r="J12740" s="16" t="str">
        <f t="shared" si="600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9"/>
        <v>July 21</v>
      </c>
      <c r="H12741" s="27">
        <f t="shared" si="598"/>
        <v>12740</v>
      </c>
      <c r="I12741" s="30" t="str">
        <f>IF(G12741='Check Register'!$E$1,H12741,"")</f>
        <v/>
      </c>
      <c r="J12741" s="16" t="str">
        <f t="shared" si="600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9"/>
        <v>July 21</v>
      </c>
      <c r="H12742" s="27">
        <f t="shared" si="598"/>
        <v>12741</v>
      </c>
      <c r="I12742" s="30" t="str">
        <f>IF(G12742='Check Register'!$E$1,H12742,"")</f>
        <v/>
      </c>
      <c r="J12742" s="16" t="str">
        <f t="shared" si="600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9"/>
        <v>July 21</v>
      </c>
      <c r="H12743" s="27">
        <f t="shared" si="598"/>
        <v>12742</v>
      </c>
      <c r="I12743" s="30" t="str">
        <f>IF(G12743='Check Register'!$E$1,H12743,"")</f>
        <v/>
      </c>
      <c r="J12743" s="16" t="str">
        <f t="shared" si="600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9"/>
        <v>July 21</v>
      </c>
      <c r="H12744" s="27">
        <f t="shared" ref="H12744:H12807" si="601">1+H12743</f>
        <v>12743</v>
      </c>
      <c r="I12744" s="30" t="str">
        <f>IF(G12744='Check Register'!$E$1,H12744,"")</f>
        <v/>
      </c>
      <c r="J12744" s="16" t="str">
        <f t="shared" si="600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9"/>
        <v>July 21</v>
      </c>
      <c r="H12745" s="27">
        <f t="shared" si="601"/>
        <v>12744</v>
      </c>
      <c r="I12745" s="30" t="str">
        <f>IF(G12745='Check Register'!$E$1,H12745,"")</f>
        <v/>
      </c>
      <c r="J12745" s="16" t="str">
        <f t="shared" si="600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9"/>
        <v>July 21</v>
      </c>
      <c r="H12746" s="27">
        <f t="shared" si="601"/>
        <v>12745</v>
      </c>
      <c r="I12746" s="30" t="str">
        <f>IF(G12746='Check Register'!$E$1,H12746,"")</f>
        <v/>
      </c>
      <c r="J12746" s="16" t="str">
        <f t="shared" si="600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9"/>
        <v>July 21</v>
      </c>
      <c r="H12747" s="27">
        <f t="shared" si="601"/>
        <v>12746</v>
      </c>
      <c r="I12747" s="30" t="str">
        <f>IF(G12747='Check Register'!$E$1,H12747,"")</f>
        <v/>
      </c>
      <c r="J12747" s="16" t="str">
        <f t="shared" si="600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9"/>
        <v>July 21</v>
      </c>
      <c r="H12748" s="27">
        <f t="shared" si="601"/>
        <v>12747</v>
      </c>
      <c r="I12748" s="30" t="str">
        <f>IF(G12748='Check Register'!$E$1,H12748,"")</f>
        <v/>
      </c>
      <c r="J12748" s="16" t="str">
        <f t="shared" si="600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9"/>
        <v>July 21</v>
      </c>
      <c r="H12749" s="27">
        <f t="shared" si="601"/>
        <v>12748</v>
      </c>
      <c r="I12749" s="30" t="str">
        <f>IF(G12749='Check Register'!$E$1,H12749,"")</f>
        <v/>
      </c>
      <c r="J12749" s="16" t="str">
        <f t="shared" si="600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9"/>
        <v>July 21</v>
      </c>
      <c r="H12750" s="27">
        <f t="shared" si="601"/>
        <v>12749</v>
      </c>
      <c r="I12750" s="30" t="str">
        <f>IF(G12750='Check Register'!$E$1,H12750,"")</f>
        <v/>
      </c>
      <c r="J12750" s="16" t="str">
        <f t="shared" si="600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9"/>
        <v>July 21</v>
      </c>
      <c r="H12751" s="27">
        <f t="shared" si="601"/>
        <v>12750</v>
      </c>
      <c r="I12751" s="30" t="str">
        <f>IF(G12751='Check Register'!$E$1,H12751,"")</f>
        <v/>
      </c>
      <c r="J12751" s="16" t="str">
        <f t="shared" si="600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9"/>
        <v>July 21</v>
      </c>
      <c r="H12752" s="27">
        <f t="shared" si="601"/>
        <v>12751</v>
      </c>
      <c r="I12752" s="30" t="str">
        <f>IF(G12752='Check Register'!$E$1,H12752,"")</f>
        <v/>
      </c>
      <c r="J12752" s="16" t="str">
        <f t="shared" si="600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9"/>
        <v>July 21</v>
      </c>
      <c r="H12753" s="27">
        <f t="shared" si="601"/>
        <v>12752</v>
      </c>
      <c r="I12753" s="30" t="str">
        <f>IF(G12753='Check Register'!$E$1,H12753,"")</f>
        <v/>
      </c>
      <c r="J12753" s="16" t="str">
        <f t="shared" si="600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9"/>
        <v>July 21</v>
      </c>
      <c r="H12754" s="27">
        <f t="shared" si="601"/>
        <v>12753</v>
      </c>
      <c r="I12754" s="30" t="str">
        <f>IF(G12754='Check Register'!$E$1,H12754,"")</f>
        <v/>
      </c>
      <c r="J12754" s="16" t="str">
        <f t="shared" si="600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9"/>
        <v>July 21</v>
      </c>
      <c r="H12755" s="27">
        <f t="shared" si="601"/>
        <v>12754</v>
      </c>
      <c r="I12755" s="30" t="str">
        <f>IF(G12755='Check Register'!$E$1,H12755,"")</f>
        <v/>
      </c>
      <c r="J12755" s="16" t="str">
        <f t="shared" si="600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9"/>
        <v>July 21</v>
      </c>
      <c r="H12756" s="27">
        <f t="shared" si="601"/>
        <v>12755</v>
      </c>
      <c r="I12756" s="30" t="str">
        <f>IF(G12756='Check Register'!$E$1,H12756,"")</f>
        <v/>
      </c>
      <c r="J12756" s="16" t="str">
        <f t="shared" si="600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9"/>
        <v>July 21</v>
      </c>
      <c r="H12757" s="27">
        <f t="shared" si="601"/>
        <v>12756</v>
      </c>
      <c r="I12757" s="30" t="str">
        <f>IF(G12757='Check Register'!$E$1,H12757,"")</f>
        <v/>
      </c>
      <c r="J12757" s="16" t="str">
        <f t="shared" si="600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9"/>
        <v>July 21</v>
      </c>
      <c r="H12758" s="27">
        <f t="shared" si="601"/>
        <v>12757</v>
      </c>
      <c r="I12758" s="30" t="str">
        <f>IF(G12758='Check Register'!$E$1,H12758,"")</f>
        <v/>
      </c>
      <c r="J12758" s="16" t="str">
        <f t="shared" si="600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9"/>
        <v>July 21</v>
      </c>
      <c r="H12759" s="27">
        <f t="shared" si="601"/>
        <v>12758</v>
      </c>
      <c r="I12759" s="30" t="str">
        <f>IF(G12759='Check Register'!$E$1,H12759,"")</f>
        <v/>
      </c>
      <c r="J12759" s="16" t="str">
        <f t="shared" si="600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9"/>
        <v>July 21</v>
      </c>
      <c r="H12760" s="27">
        <f t="shared" si="601"/>
        <v>12759</v>
      </c>
      <c r="I12760" s="30" t="str">
        <f>IF(G12760='Check Register'!$E$1,H12760,"")</f>
        <v/>
      </c>
      <c r="J12760" s="16" t="str">
        <f t="shared" si="600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9"/>
        <v>July 21</v>
      </c>
      <c r="H12761" s="27">
        <f t="shared" si="601"/>
        <v>12760</v>
      </c>
      <c r="I12761" s="30" t="str">
        <f>IF(G12761='Check Register'!$E$1,H12761,"")</f>
        <v/>
      </c>
      <c r="J12761" s="16" t="str">
        <f t="shared" si="600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9"/>
        <v>July 21</v>
      </c>
      <c r="H12762" s="27">
        <f t="shared" si="601"/>
        <v>12761</v>
      </c>
      <c r="I12762" s="30" t="str">
        <f>IF(G12762='Check Register'!$E$1,H12762,"")</f>
        <v/>
      </c>
      <c r="J12762" s="16" t="str">
        <f t="shared" si="600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9"/>
        <v>July 21</v>
      </c>
      <c r="H12763" s="27">
        <f t="shared" si="601"/>
        <v>12762</v>
      </c>
      <c r="I12763" s="30" t="str">
        <f>IF(G12763='Check Register'!$E$1,H12763,"")</f>
        <v/>
      </c>
      <c r="J12763" s="16" t="str">
        <f t="shared" si="600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9"/>
        <v>July 21</v>
      </c>
      <c r="H12764" s="27">
        <f t="shared" si="601"/>
        <v>12763</v>
      </c>
      <c r="I12764" s="30" t="str">
        <f>IF(G12764='Check Register'!$E$1,H12764,"")</f>
        <v/>
      </c>
      <c r="J12764" s="16" t="str">
        <f t="shared" si="600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9"/>
        <v>July 21</v>
      </c>
      <c r="H12765" s="27">
        <f t="shared" si="601"/>
        <v>12764</v>
      </c>
      <c r="I12765" s="30" t="str">
        <f>IF(G12765='Check Register'!$E$1,H12765,"")</f>
        <v/>
      </c>
      <c r="J12765" s="16" t="str">
        <f t="shared" si="600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9"/>
        <v>July 21</v>
      </c>
      <c r="H12766" s="27">
        <f t="shared" si="601"/>
        <v>12765</v>
      </c>
      <c r="I12766" s="30" t="str">
        <f>IF(G12766='Check Register'!$E$1,H12766,"")</f>
        <v/>
      </c>
      <c r="J12766" s="16" t="str">
        <f t="shared" si="600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9"/>
        <v>July 21</v>
      </c>
      <c r="H12767" s="27">
        <f t="shared" si="601"/>
        <v>12766</v>
      </c>
      <c r="I12767" s="30" t="str">
        <f>IF(G12767='Check Register'!$E$1,H12767,"")</f>
        <v/>
      </c>
      <c r="J12767" s="16" t="str">
        <f t="shared" si="600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9"/>
        <v>July 21</v>
      </c>
      <c r="H12768" s="27">
        <f t="shared" si="601"/>
        <v>12767</v>
      </c>
      <c r="I12768" s="30" t="str">
        <f>IF(G12768='Check Register'!$E$1,H12768,"")</f>
        <v/>
      </c>
      <c r="J12768" s="16" t="str">
        <f t="shared" si="600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9"/>
        <v>July 21</v>
      </c>
      <c r="H12769" s="27">
        <f t="shared" si="601"/>
        <v>12768</v>
      </c>
      <c r="I12769" s="30" t="str">
        <f>IF(G12769='Check Register'!$E$1,H12769,"")</f>
        <v/>
      </c>
      <c r="J12769" s="16" t="str">
        <f t="shared" si="600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9"/>
        <v>July 21</v>
      </c>
      <c r="H12770" s="27">
        <f t="shared" si="601"/>
        <v>12769</v>
      </c>
      <c r="I12770" s="30" t="str">
        <f>IF(G12770='Check Register'!$E$1,H12770,"")</f>
        <v/>
      </c>
      <c r="J12770" s="16" t="str">
        <f t="shared" si="600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9"/>
        <v>July 21</v>
      </c>
      <c r="H12771" s="27">
        <f t="shared" si="601"/>
        <v>12770</v>
      </c>
      <c r="I12771" s="30" t="str">
        <f>IF(G12771='Check Register'!$E$1,H12771,"")</f>
        <v/>
      </c>
      <c r="J12771" s="16" t="str">
        <f t="shared" si="600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9"/>
        <v>July 21</v>
      </c>
      <c r="H12772" s="27">
        <f t="shared" si="601"/>
        <v>12771</v>
      </c>
      <c r="I12772" s="30" t="str">
        <f>IF(G12772='Check Register'!$E$1,H12772,"")</f>
        <v/>
      </c>
      <c r="J12772" s="16" t="str">
        <f t="shared" si="600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9"/>
        <v>July 21</v>
      </c>
      <c r="H12773" s="27">
        <f t="shared" si="601"/>
        <v>12772</v>
      </c>
      <c r="I12773" s="30" t="str">
        <f>IF(G12773='Check Register'!$E$1,H12773,"")</f>
        <v/>
      </c>
      <c r="J12773" s="16" t="str">
        <f t="shared" si="600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9"/>
        <v>July 21</v>
      </c>
      <c r="H12774" s="27">
        <f t="shared" si="601"/>
        <v>12773</v>
      </c>
      <c r="I12774" s="30" t="str">
        <f>IF(G12774='Check Register'!$E$1,H12774,"")</f>
        <v/>
      </c>
      <c r="J12774" s="16" t="str">
        <f t="shared" si="600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9"/>
        <v>July 21</v>
      </c>
      <c r="H12775" s="27">
        <f t="shared" si="601"/>
        <v>12774</v>
      </c>
      <c r="I12775" s="30" t="str">
        <f>IF(G12775='Check Register'!$E$1,H12775,"")</f>
        <v/>
      </c>
      <c r="J12775" s="16" t="str">
        <f t="shared" si="600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9"/>
        <v>July 21</v>
      </c>
      <c r="H12776" s="27">
        <f t="shared" si="601"/>
        <v>12775</v>
      </c>
      <c r="I12776" s="30" t="str">
        <f>IF(G12776='Check Register'!$E$1,H12776,"")</f>
        <v/>
      </c>
      <c r="J12776" s="16" t="str">
        <f t="shared" si="600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9"/>
        <v>July 21</v>
      </c>
      <c r="H12777" s="27">
        <f t="shared" si="601"/>
        <v>12776</v>
      </c>
      <c r="I12777" s="30" t="str">
        <f>IF(G12777='Check Register'!$E$1,H12777,"")</f>
        <v/>
      </c>
      <c r="J12777" s="16" t="str">
        <f t="shared" si="600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9"/>
        <v>July 21</v>
      </c>
      <c r="H12778" s="27">
        <f t="shared" si="601"/>
        <v>12777</v>
      </c>
      <c r="I12778" s="30" t="str">
        <f>IF(G12778='Check Register'!$E$1,H12778,"")</f>
        <v/>
      </c>
      <c r="J12778" s="16" t="str">
        <f t="shared" si="600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9"/>
        <v>July 21</v>
      </c>
      <c r="H12779" s="27">
        <f t="shared" si="601"/>
        <v>12778</v>
      </c>
      <c r="I12779" s="30" t="str">
        <f>IF(G12779='Check Register'!$E$1,H12779,"")</f>
        <v/>
      </c>
      <c r="J12779" s="16" t="str">
        <f t="shared" si="600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9"/>
        <v>July 21</v>
      </c>
      <c r="H12780" s="27">
        <f t="shared" si="601"/>
        <v>12779</v>
      </c>
      <c r="I12780" s="30" t="str">
        <f>IF(G12780='Check Register'!$E$1,H12780,"")</f>
        <v/>
      </c>
      <c r="J12780" s="16" t="str">
        <f t="shared" si="600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9"/>
        <v>July 21</v>
      </c>
      <c r="H12781" s="27">
        <f t="shared" si="601"/>
        <v>12780</v>
      </c>
      <c r="I12781" s="30" t="str">
        <f>IF(G12781='Check Register'!$E$1,H12781,"")</f>
        <v/>
      </c>
      <c r="J12781" s="16" t="str">
        <f t="shared" si="600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9"/>
        <v>July 21</v>
      </c>
      <c r="H12782" s="27">
        <f t="shared" si="601"/>
        <v>12781</v>
      </c>
      <c r="I12782" s="30" t="str">
        <f>IF(G12782='Check Register'!$E$1,H12782,"")</f>
        <v/>
      </c>
      <c r="J12782" s="16" t="str">
        <f t="shared" si="600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9"/>
        <v>July 21</v>
      </c>
      <c r="H12783" s="27">
        <f t="shared" si="601"/>
        <v>12782</v>
      </c>
      <c r="I12783" s="30" t="str">
        <f>IF(G12783='Check Register'!$E$1,H12783,"")</f>
        <v/>
      </c>
      <c r="J12783" s="16" t="str">
        <f t="shared" si="600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9"/>
        <v>July 21</v>
      </c>
      <c r="H12784" s="27">
        <f t="shared" si="601"/>
        <v>12783</v>
      </c>
      <c r="I12784" s="30" t="str">
        <f>IF(G12784='Check Register'!$E$1,H12784,"")</f>
        <v/>
      </c>
      <c r="J12784" s="16" t="str">
        <f t="shared" si="600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9"/>
        <v>July 21</v>
      </c>
      <c r="H12785" s="27">
        <f t="shared" si="601"/>
        <v>12784</v>
      </c>
      <c r="I12785" s="30" t="str">
        <f>IF(G12785='Check Register'!$E$1,H12785,"")</f>
        <v/>
      </c>
      <c r="J12785" s="16" t="str">
        <f t="shared" si="600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9"/>
        <v>July 21</v>
      </c>
      <c r="H12786" s="27">
        <f t="shared" si="601"/>
        <v>12785</v>
      </c>
      <c r="I12786" s="30" t="str">
        <f>IF(G12786='Check Register'!$E$1,H12786,"")</f>
        <v/>
      </c>
      <c r="J12786" s="16" t="str">
        <f t="shared" si="600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9"/>
        <v>July 21</v>
      </c>
      <c r="H12787" s="27">
        <f t="shared" si="601"/>
        <v>12786</v>
      </c>
      <c r="I12787" s="30" t="str">
        <f>IF(G12787='Check Register'!$E$1,H12787,"")</f>
        <v/>
      </c>
      <c r="J12787" s="16" t="str">
        <f t="shared" si="600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9"/>
        <v>July 21</v>
      </c>
      <c r="H12788" s="27">
        <f t="shared" si="601"/>
        <v>12787</v>
      </c>
      <c r="I12788" s="30" t="str">
        <f>IF(G12788='Check Register'!$E$1,H12788,"")</f>
        <v/>
      </c>
      <c r="J12788" s="16" t="str">
        <f t="shared" si="600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9"/>
        <v>July 21</v>
      </c>
      <c r="H12789" s="27">
        <f t="shared" si="601"/>
        <v>12788</v>
      </c>
      <c r="I12789" s="30" t="str">
        <f>IF(G12789='Check Register'!$E$1,H12789,"")</f>
        <v/>
      </c>
      <c r="J12789" s="16" t="str">
        <f t="shared" si="600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9"/>
        <v>July 21</v>
      </c>
      <c r="H12790" s="27">
        <f t="shared" si="601"/>
        <v>12789</v>
      </c>
      <c r="I12790" s="30" t="str">
        <f>IF(G12790='Check Register'!$E$1,H12790,"")</f>
        <v/>
      </c>
      <c r="J12790" s="16" t="str">
        <f t="shared" si="600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9"/>
        <v>July 21</v>
      </c>
      <c r="H12791" s="27">
        <f t="shared" si="601"/>
        <v>12790</v>
      </c>
      <c r="I12791" s="30" t="str">
        <f>IF(G12791='Check Register'!$E$1,H12791,"")</f>
        <v/>
      </c>
      <c r="J12791" s="16" t="str">
        <f t="shared" si="600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9"/>
        <v>July 21</v>
      </c>
      <c r="H12792" s="27">
        <f t="shared" si="601"/>
        <v>12791</v>
      </c>
      <c r="I12792" s="30" t="str">
        <f>IF(G12792='Check Register'!$E$1,H12792,"")</f>
        <v/>
      </c>
      <c r="J12792" s="16" t="str">
        <f t="shared" si="600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9"/>
        <v>July 21</v>
      </c>
      <c r="H12793" s="27">
        <f t="shared" si="601"/>
        <v>12792</v>
      </c>
      <c r="I12793" s="30" t="str">
        <f>IF(G12793='Check Register'!$E$1,H12793,"")</f>
        <v/>
      </c>
      <c r="J12793" s="16" t="str">
        <f t="shared" si="600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9"/>
        <v>July 21</v>
      </c>
      <c r="H12794" s="27">
        <f t="shared" si="601"/>
        <v>12793</v>
      </c>
      <c r="I12794" s="30" t="str">
        <f>IF(G12794='Check Register'!$E$1,H12794,"")</f>
        <v/>
      </c>
      <c r="J12794" s="16" t="str">
        <f t="shared" si="600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9"/>
        <v>July 21</v>
      </c>
      <c r="H12795" s="27">
        <f t="shared" si="601"/>
        <v>12794</v>
      </c>
      <c r="I12795" s="30" t="str">
        <f>IF(G12795='Check Register'!$E$1,H12795,"")</f>
        <v/>
      </c>
      <c r="J12795" s="16" t="str">
        <f t="shared" si="600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9"/>
        <v>July 21</v>
      </c>
      <c r="H12796" s="27">
        <f t="shared" si="601"/>
        <v>12795</v>
      </c>
      <c r="I12796" s="30" t="str">
        <f>IF(G12796='Check Register'!$E$1,H12796,"")</f>
        <v/>
      </c>
      <c r="J12796" s="16" t="str">
        <f t="shared" si="600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9"/>
        <v>July 21</v>
      </c>
      <c r="H12797" s="27">
        <f t="shared" si="601"/>
        <v>12796</v>
      </c>
      <c r="I12797" s="30" t="str">
        <f>IF(G12797='Check Register'!$E$1,H12797,"")</f>
        <v/>
      </c>
      <c r="J12797" s="16" t="str">
        <f t="shared" si="600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9"/>
        <v>July 21</v>
      </c>
      <c r="H12798" s="27">
        <f t="shared" si="601"/>
        <v>12797</v>
      </c>
      <c r="I12798" s="30" t="str">
        <f>IF(G12798='Check Register'!$E$1,H12798,"")</f>
        <v/>
      </c>
      <c r="J12798" s="16" t="str">
        <f t="shared" si="600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9"/>
        <v>July 21</v>
      </c>
      <c r="H12799" s="27">
        <f t="shared" si="601"/>
        <v>12798</v>
      </c>
      <c r="I12799" s="30" t="str">
        <f>IF(G12799='Check Register'!$E$1,H12799,"")</f>
        <v/>
      </c>
      <c r="J12799" s="16" t="str">
        <f t="shared" si="600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9"/>
        <v>July 21</v>
      </c>
      <c r="H12800" s="27">
        <f t="shared" si="601"/>
        <v>12799</v>
      </c>
      <c r="I12800" s="30" t="str">
        <f>IF(G12800='Check Register'!$E$1,H12800,"")</f>
        <v/>
      </c>
      <c r="J12800" s="16" t="str">
        <f t="shared" si="600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9"/>
        <v>July 21</v>
      </c>
      <c r="H12801" s="27">
        <f t="shared" si="601"/>
        <v>12800</v>
      </c>
      <c r="I12801" s="30" t="str">
        <f>IF(G12801='Check Register'!$E$1,H12801,"")</f>
        <v/>
      </c>
      <c r="J12801" s="16" t="str">
        <f t="shared" si="600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2">VLOOKUP(C12802,W:Y,3,TRUE)</f>
        <v>July 21</v>
      </c>
      <c r="H12802" s="27">
        <f t="shared" si="601"/>
        <v>12801</v>
      </c>
      <c r="I12802" s="30" t="str">
        <f>IF(G12802='Check Register'!$E$1,H12802,"")</f>
        <v/>
      </c>
      <c r="J12802" s="16" t="str">
        <f t="shared" ref="J12802:J12865" si="603">IFERROR(SMALL($I$2:$I$100000,H12802),"")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2"/>
        <v>July 21</v>
      </c>
      <c r="H12803" s="27">
        <f t="shared" si="601"/>
        <v>12802</v>
      </c>
      <c r="I12803" s="30" t="str">
        <f>IF(G12803='Check Register'!$E$1,H12803,"")</f>
        <v/>
      </c>
      <c r="J12803" s="16" t="str">
        <f t="shared" si="603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2"/>
        <v>July 21</v>
      </c>
      <c r="H12804" s="27">
        <f t="shared" si="601"/>
        <v>12803</v>
      </c>
      <c r="I12804" s="30" t="str">
        <f>IF(G12804='Check Register'!$E$1,H12804,"")</f>
        <v/>
      </c>
      <c r="J12804" s="16" t="str">
        <f t="shared" si="603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2"/>
        <v>July 21</v>
      </c>
      <c r="H12805" s="27">
        <f t="shared" si="601"/>
        <v>12804</v>
      </c>
      <c r="I12805" s="30" t="str">
        <f>IF(G12805='Check Register'!$E$1,H12805,"")</f>
        <v/>
      </c>
      <c r="J12805" s="16" t="str">
        <f t="shared" si="603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2"/>
        <v>July 21</v>
      </c>
      <c r="H12806" s="27">
        <f t="shared" si="601"/>
        <v>12805</v>
      </c>
      <c r="I12806" s="30" t="str">
        <f>IF(G12806='Check Register'!$E$1,H12806,"")</f>
        <v/>
      </c>
      <c r="J12806" s="16" t="str">
        <f t="shared" si="603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2"/>
        <v>July 21</v>
      </c>
      <c r="H12807" s="27">
        <f t="shared" si="601"/>
        <v>12806</v>
      </c>
      <c r="I12807" s="30" t="str">
        <f>IF(G12807='Check Register'!$E$1,H12807,"")</f>
        <v/>
      </c>
      <c r="J12807" s="16" t="str">
        <f t="shared" si="603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2"/>
        <v>July 21</v>
      </c>
      <c r="H12808" s="27">
        <f t="shared" ref="H12808:H12871" si="604">1+H12807</f>
        <v>12807</v>
      </c>
      <c r="I12808" s="30" t="str">
        <f>IF(G12808='Check Register'!$E$1,H12808,"")</f>
        <v/>
      </c>
      <c r="J12808" s="16" t="str">
        <f t="shared" si="603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2"/>
        <v>July 21</v>
      </c>
      <c r="H12809" s="27">
        <f t="shared" si="604"/>
        <v>12808</v>
      </c>
      <c r="I12809" s="30" t="str">
        <f>IF(G12809='Check Register'!$E$1,H12809,"")</f>
        <v/>
      </c>
      <c r="J12809" s="16" t="str">
        <f t="shared" si="603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2"/>
        <v>July 21</v>
      </c>
      <c r="H12810" s="27">
        <f t="shared" si="604"/>
        <v>12809</v>
      </c>
      <c r="I12810" s="30" t="str">
        <f>IF(G12810='Check Register'!$E$1,H12810,"")</f>
        <v/>
      </c>
      <c r="J12810" s="16" t="str">
        <f t="shared" si="603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2"/>
        <v>July 21</v>
      </c>
      <c r="H12811" s="27">
        <f t="shared" si="604"/>
        <v>12810</v>
      </c>
      <c r="I12811" s="30" t="str">
        <f>IF(G12811='Check Register'!$E$1,H12811,"")</f>
        <v/>
      </c>
      <c r="J12811" s="16" t="str">
        <f t="shared" si="603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2"/>
        <v>July 21</v>
      </c>
      <c r="H12812" s="27">
        <f t="shared" si="604"/>
        <v>12811</v>
      </c>
      <c r="I12812" s="30" t="str">
        <f>IF(G12812='Check Register'!$E$1,H12812,"")</f>
        <v/>
      </c>
      <c r="J12812" s="16" t="str">
        <f t="shared" si="603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2"/>
        <v>July 21</v>
      </c>
      <c r="H12813" s="27">
        <f t="shared" si="604"/>
        <v>12812</v>
      </c>
      <c r="I12813" s="30" t="str">
        <f>IF(G12813='Check Register'!$E$1,H12813,"")</f>
        <v/>
      </c>
      <c r="J12813" s="16" t="str">
        <f t="shared" si="603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2"/>
        <v>July 21</v>
      </c>
      <c r="H12814" s="27">
        <f t="shared" si="604"/>
        <v>12813</v>
      </c>
      <c r="I12814" s="30" t="str">
        <f>IF(G12814='Check Register'!$E$1,H12814,"")</f>
        <v/>
      </c>
      <c r="J12814" s="16" t="str">
        <f t="shared" si="603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2"/>
        <v>July 21</v>
      </c>
      <c r="H12815" s="27">
        <f t="shared" si="604"/>
        <v>12814</v>
      </c>
      <c r="I12815" s="30" t="str">
        <f>IF(G12815='Check Register'!$E$1,H12815,"")</f>
        <v/>
      </c>
      <c r="J12815" s="16" t="str">
        <f t="shared" si="603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2"/>
        <v>July 21</v>
      </c>
      <c r="H12816" s="27">
        <f t="shared" si="604"/>
        <v>12815</v>
      </c>
      <c r="I12816" s="30" t="str">
        <f>IF(G12816='Check Register'!$E$1,H12816,"")</f>
        <v/>
      </c>
      <c r="J12816" s="16" t="str">
        <f t="shared" si="603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2"/>
        <v>July 21</v>
      </c>
      <c r="H12817" s="27">
        <f t="shared" si="604"/>
        <v>12816</v>
      </c>
      <c r="I12817" s="30" t="str">
        <f>IF(G12817='Check Register'!$E$1,H12817,"")</f>
        <v/>
      </c>
      <c r="J12817" s="16" t="str">
        <f t="shared" si="603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2"/>
        <v>July 21</v>
      </c>
      <c r="H12818" s="27">
        <f t="shared" si="604"/>
        <v>12817</v>
      </c>
      <c r="I12818" s="30" t="str">
        <f>IF(G12818='Check Register'!$E$1,H12818,"")</f>
        <v/>
      </c>
      <c r="J12818" s="16" t="str">
        <f t="shared" si="603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2"/>
        <v>July 21</v>
      </c>
      <c r="H12819" s="27">
        <f t="shared" si="604"/>
        <v>12818</v>
      </c>
      <c r="I12819" s="30" t="str">
        <f>IF(G12819='Check Register'!$E$1,H12819,"")</f>
        <v/>
      </c>
      <c r="J12819" s="16" t="str">
        <f t="shared" si="603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2"/>
        <v>July 21</v>
      </c>
      <c r="H12820" s="27">
        <f t="shared" si="604"/>
        <v>12819</v>
      </c>
      <c r="I12820" s="30" t="str">
        <f>IF(G12820='Check Register'!$E$1,H12820,"")</f>
        <v/>
      </c>
      <c r="J12820" s="16" t="str">
        <f t="shared" si="603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2"/>
        <v>July 21</v>
      </c>
      <c r="H12821" s="27">
        <f t="shared" si="604"/>
        <v>12820</v>
      </c>
      <c r="I12821" s="30" t="str">
        <f>IF(G12821='Check Register'!$E$1,H12821,"")</f>
        <v/>
      </c>
      <c r="J12821" s="16" t="str">
        <f t="shared" si="603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2"/>
        <v>July 21</v>
      </c>
      <c r="H12822" s="27">
        <f t="shared" si="604"/>
        <v>12821</v>
      </c>
      <c r="I12822" s="30" t="str">
        <f>IF(G12822='Check Register'!$E$1,H12822,"")</f>
        <v/>
      </c>
      <c r="J12822" s="16" t="str">
        <f t="shared" si="603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2"/>
        <v>July 21</v>
      </c>
      <c r="H12823" s="27">
        <f t="shared" si="604"/>
        <v>12822</v>
      </c>
      <c r="I12823" s="30" t="str">
        <f>IF(G12823='Check Register'!$E$1,H12823,"")</f>
        <v/>
      </c>
      <c r="J12823" s="16" t="str">
        <f t="shared" si="603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2"/>
        <v>July 21</v>
      </c>
      <c r="H12824" s="27">
        <f t="shared" si="604"/>
        <v>12823</v>
      </c>
      <c r="I12824" s="30" t="str">
        <f>IF(G12824='Check Register'!$E$1,H12824,"")</f>
        <v/>
      </c>
      <c r="J12824" s="16" t="str">
        <f t="shared" si="603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2"/>
        <v>July 21</v>
      </c>
      <c r="H12825" s="27">
        <f t="shared" si="604"/>
        <v>12824</v>
      </c>
      <c r="I12825" s="30" t="str">
        <f>IF(G12825='Check Register'!$E$1,H12825,"")</f>
        <v/>
      </c>
      <c r="J12825" s="16" t="str">
        <f t="shared" si="603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2"/>
        <v>July 21</v>
      </c>
      <c r="H12826" s="27">
        <f t="shared" si="604"/>
        <v>12825</v>
      </c>
      <c r="I12826" s="30" t="str">
        <f>IF(G12826='Check Register'!$E$1,H12826,"")</f>
        <v/>
      </c>
      <c r="J12826" s="16" t="str">
        <f t="shared" si="603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2"/>
        <v>July 21</v>
      </c>
      <c r="H12827" s="27">
        <f t="shared" si="604"/>
        <v>12826</v>
      </c>
      <c r="I12827" s="30" t="str">
        <f>IF(G12827='Check Register'!$E$1,H12827,"")</f>
        <v/>
      </c>
      <c r="J12827" s="16" t="str">
        <f t="shared" si="603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2"/>
        <v>July 21</v>
      </c>
      <c r="H12828" s="27">
        <f t="shared" si="604"/>
        <v>12827</v>
      </c>
      <c r="I12828" s="30" t="str">
        <f>IF(G12828='Check Register'!$E$1,H12828,"")</f>
        <v/>
      </c>
      <c r="J12828" s="16" t="str">
        <f t="shared" si="603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2"/>
        <v>July 21</v>
      </c>
      <c r="H12829" s="27">
        <f t="shared" si="604"/>
        <v>12828</v>
      </c>
      <c r="I12829" s="30" t="str">
        <f>IF(G12829='Check Register'!$E$1,H12829,"")</f>
        <v/>
      </c>
      <c r="J12829" s="16" t="str">
        <f t="shared" si="603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2"/>
        <v>July 21</v>
      </c>
      <c r="H12830" s="27">
        <f t="shared" si="604"/>
        <v>12829</v>
      </c>
      <c r="I12830" s="30" t="str">
        <f>IF(G12830='Check Register'!$E$1,H12830,"")</f>
        <v/>
      </c>
      <c r="J12830" s="16" t="str">
        <f t="shared" si="603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2"/>
        <v>July 21</v>
      </c>
      <c r="H12831" s="27">
        <f t="shared" si="604"/>
        <v>12830</v>
      </c>
      <c r="I12831" s="30" t="str">
        <f>IF(G12831='Check Register'!$E$1,H12831,"")</f>
        <v/>
      </c>
      <c r="J12831" s="16" t="str">
        <f t="shared" si="603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2"/>
        <v>July 21</v>
      </c>
      <c r="H12832" s="27">
        <f t="shared" si="604"/>
        <v>12831</v>
      </c>
      <c r="I12832" s="30" t="str">
        <f>IF(G12832='Check Register'!$E$1,H12832,"")</f>
        <v/>
      </c>
      <c r="J12832" s="16" t="str">
        <f t="shared" si="603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2"/>
        <v>July 21</v>
      </c>
      <c r="H12833" s="27">
        <f t="shared" si="604"/>
        <v>12832</v>
      </c>
      <c r="I12833" s="30" t="str">
        <f>IF(G12833='Check Register'!$E$1,H12833,"")</f>
        <v/>
      </c>
      <c r="J12833" s="16" t="str">
        <f t="shared" si="603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2"/>
        <v>July 21</v>
      </c>
      <c r="H12834" s="27">
        <f t="shared" si="604"/>
        <v>12833</v>
      </c>
      <c r="I12834" s="30" t="str">
        <f>IF(G12834='Check Register'!$E$1,H12834,"")</f>
        <v/>
      </c>
      <c r="J12834" s="16" t="str">
        <f t="shared" si="603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2"/>
        <v>July 21</v>
      </c>
      <c r="H12835" s="27">
        <f t="shared" si="604"/>
        <v>12834</v>
      </c>
      <c r="I12835" s="30" t="str">
        <f>IF(G12835='Check Register'!$E$1,H12835,"")</f>
        <v/>
      </c>
      <c r="J12835" s="16" t="str">
        <f t="shared" si="603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2"/>
        <v>July 21</v>
      </c>
      <c r="H12836" s="27">
        <f t="shared" si="604"/>
        <v>12835</v>
      </c>
      <c r="I12836" s="30" t="str">
        <f>IF(G12836='Check Register'!$E$1,H12836,"")</f>
        <v/>
      </c>
      <c r="J12836" s="16" t="str">
        <f t="shared" si="603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2"/>
        <v>July 21</v>
      </c>
      <c r="H12837" s="27">
        <f t="shared" si="604"/>
        <v>12836</v>
      </c>
      <c r="I12837" s="30" t="str">
        <f>IF(G12837='Check Register'!$E$1,H12837,"")</f>
        <v/>
      </c>
      <c r="J12837" s="16" t="str">
        <f t="shared" si="603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2"/>
        <v>July 21</v>
      </c>
      <c r="H12838" s="27">
        <f t="shared" si="604"/>
        <v>12837</v>
      </c>
      <c r="I12838" s="30" t="str">
        <f>IF(G12838='Check Register'!$E$1,H12838,"")</f>
        <v/>
      </c>
      <c r="J12838" s="16" t="str">
        <f t="shared" si="603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2"/>
        <v>July 21</v>
      </c>
      <c r="H12839" s="27">
        <f t="shared" si="604"/>
        <v>12838</v>
      </c>
      <c r="I12839" s="30" t="str">
        <f>IF(G12839='Check Register'!$E$1,H12839,"")</f>
        <v/>
      </c>
      <c r="J12839" s="16" t="str">
        <f t="shared" si="603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2"/>
        <v>July 21</v>
      </c>
      <c r="H12840" s="27">
        <f t="shared" si="604"/>
        <v>12839</v>
      </c>
      <c r="I12840" s="30" t="str">
        <f>IF(G12840='Check Register'!$E$1,H12840,"")</f>
        <v/>
      </c>
      <c r="J12840" s="16" t="str">
        <f t="shared" si="603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2"/>
        <v>July 21</v>
      </c>
      <c r="H12841" s="27">
        <f t="shared" si="604"/>
        <v>12840</v>
      </c>
      <c r="I12841" s="30" t="str">
        <f>IF(G12841='Check Register'!$E$1,H12841,"")</f>
        <v/>
      </c>
      <c r="J12841" s="16" t="str">
        <f t="shared" si="603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2"/>
        <v>July 21</v>
      </c>
      <c r="H12842" s="27">
        <f t="shared" si="604"/>
        <v>12841</v>
      </c>
      <c r="I12842" s="30" t="str">
        <f>IF(G12842='Check Register'!$E$1,H12842,"")</f>
        <v/>
      </c>
      <c r="J12842" s="16" t="str">
        <f t="shared" si="603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2"/>
        <v>July 21</v>
      </c>
      <c r="H12843" s="27">
        <f t="shared" si="604"/>
        <v>12842</v>
      </c>
      <c r="I12843" s="30" t="str">
        <f>IF(G12843='Check Register'!$E$1,H12843,"")</f>
        <v/>
      </c>
      <c r="J12843" s="16" t="str">
        <f t="shared" si="603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2"/>
        <v>July 21</v>
      </c>
      <c r="H12844" s="27">
        <f t="shared" si="604"/>
        <v>12843</v>
      </c>
      <c r="I12844" s="30" t="str">
        <f>IF(G12844='Check Register'!$E$1,H12844,"")</f>
        <v/>
      </c>
      <c r="J12844" s="16" t="str">
        <f t="shared" si="603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2"/>
        <v>July 21</v>
      </c>
      <c r="H12845" s="27">
        <f t="shared" si="604"/>
        <v>12844</v>
      </c>
      <c r="I12845" s="30" t="str">
        <f>IF(G12845='Check Register'!$E$1,H12845,"")</f>
        <v/>
      </c>
      <c r="J12845" s="16" t="str">
        <f t="shared" si="603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2"/>
        <v>July 21</v>
      </c>
      <c r="H12846" s="27">
        <f t="shared" si="604"/>
        <v>12845</v>
      </c>
      <c r="I12846" s="30" t="str">
        <f>IF(G12846='Check Register'!$E$1,H12846,"")</f>
        <v/>
      </c>
      <c r="J12846" s="16" t="str">
        <f t="shared" si="603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2"/>
        <v>July 21</v>
      </c>
      <c r="H12847" s="27">
        <f t="shared" si="604"/>
        <v>12846</v>
      </c>
      <c r="I12847" s="30" t="str">
        <f>IF(G12847='Check Register'!$E$1,H12847,"")</f>
        <v/>
      </c>
      <c r="J12847" s="16" t="str">
        <f t="shared" si="603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2"/>
        <v>July 21</v>
      </c>
      <c r="H12848" s="27">
        <f t="shared" si="604"/>
        <v>12847</v>
      </c>
      <c r="I12848" s="30" t="str">
        <f>IF(G12848='Check Register'!$E$1,H12848,"")</f>
        <v/>
      </c>
      <c r="J12848" s="16" t="str">
        <f t="shared" si="603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2"/>
        <v>July 21</v>
      </c>
      <c r="H12849" s="27">
        <f t="shared" si="604"/>
        <v>12848</v>
      </c>
      <c r="I12849" s="30" t="str">
        <f>IF(G12849='Check Register'!$E$1,H12849,"")</f>
        <v/>
      </c>
      <c r="J12849" s="16" t="str">
        <f t="shared" si="603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2"/>
        <v>July 21</v>
      </c>
      <c r="H12850" s="27">
        <f t="shared" si="604"/>
        <v>12849</v>
      </c>
      <c r="I12850" s="30" t="str">
        <f>IF(G12850='Check Register'!$E$1,H12850,"")</f>
        <v/>
      </c>
      <c r="J12850" s="16" t="str">
        <f t="shared" si="603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2"/>
        <v>July 21</v>
      </c>
      <c r="H12851" s="27">
        <f t="shared" si="604"/>
        <v>12850</v>
      </c>
      <c r="I12851" s="30" t="str">
        <f>IF(G12851='Check Register'!$E$1,H12851,"")</f>
        <v/>
      </c>
      <c r="J12851" s="16" t="str">
        <f t="shared" si="603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2"/>
        <v>July 21</v>
      </c>
      <c r="H12852" s="27">
        <f t="shared" si="604"/>
        <v>12851</v>
      </c>
      <c r="I12852" s="30" t="str">
        <f>IF(G12852='Check Register'!$E$1,H12852,"")</f>
        <v/>
      </c>
      <c r="J12852" s="16" t="str">
        <f t="shared" si="603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2"/>
        <v>July 21</v>
      </c>
      <c r="H12853" s="27">
        <f t="shared" si="604"/>
        <v>12852</v>
      </c>
      <c r="I12853" s="30" t="str">
        <f>IF(G12853='Check Register'!$E$1,H12853,"")</f>
        <v/>
      </c>
      <c r="J12853" s="16" t="str">
        <f t="shared" si="603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2"/>
        <v>July 21</v>
      </c>
      <c r="H12854" s="27">
        <f t="shared" si="604"/>
        <v>12853</v>
      </c>
      <c r="I12854" s="30" t="str">
        <f>IF(G12854='Check Register'!$E$1,H12854,"")</f>
        <v/>
      </c>
      <c r="J12854" s="16" t="str">
        <f t="shared" si="603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2"/>
        <v>July 21</v>
      </c>
      <c r="H12855" s="27">
        <f t="shared" si="604"/>
        <v>12854</v>
      </c>
      <c r="I12855" s="30" t="str">
        <f>IF(G12855='Check Register'!$E$1,H12855,"")</f>
        <v/>
      </c>
      <c r="J12855" s="16" t="str">
        <f t="shared" si="603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2"/>
        <v>July 21</v>
      </c>
      <c r="H12856" s="27">
        <f t="shared" si="604"/>
        <v>12855</v>
      </c>
      <c r="I12856" s="30" t="str">
        <f>IF(G12856='Check Register'!$E$1,H12856,"")</f>
        <v/>
      </c>
      <c r="J12856" s="16" t="str">
        <f t="shared" si="603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2"/>
        <v>July 21</v>
      </c>
      <c r="H12857" s="27">
        <f t="shared" si="604"/>
        <v>12856</v>
      </c>
      <c r="I12857" s="30" t="str">
        <f>IF(G12857='Check Register'!$E$1,H12857,"")</f>
        <v/>
      </c>
      <c r="J12857" s="16" t="str">
        <f t="shared" si="603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2"/>
        <v>July 21</v>
      </c>
      <c r="H12858" s="27">
        <f t="shared" si="604"/>
        <v>12857</v>
      </c>
      <c r="I12858" s="30" t="str">
        <f>IF(G12858='Check Register'!$E$1,H12858,"")</f>
        <v/>
      </c>
      <c r="J12858" s="16" t="str">
        <f t="shared" si="603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2"/>
        <v>July 21</v>
      </c>
      <c r="H12859" s="27">
        <f t="shared" si="604"/>
        <v>12858</v>
      </c>
      <c r="I12859" s="30" t="str">
        <f>IF(G12859='Check Register'!$E$1,H12859,"")</f>
        <v/>
      </c>
      <c r="J12859" s="16" t="str">
        <f t="shared" si="603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2"/>
        <v>July 21</v>
      </c>
      <c r="H12860" s="27">
        <f t="shared" si="604"/>
        <v>12859</v>
      </c>
      <c r="I12860" s="30" t="str">
        <f>IF(G12860='Check Register'!$E$1,H12860,"")</f>
        <v/>
      </c>
      <c r="J12860" s="16" t="str">
        <f t="shared" si="603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2"/>
        <v>July 21</v>
      </c>
      <c r="H12861" s="27">
        <f t="shared" si="604"/>
        <v>12860</v>
      </c>
      <c r="I12861" s="30" t="str">
        <f>IF(G12861='Check Register'!$E$1,H12861,"")</f>
        <v/>
      </c>
      <c r="J12861" s="16" t="str">
        <f t="shared" si="603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2"/>
        <v>July 21</v>
      </c>
      <c r="H12862" s="27">
        <f t="shared" si="604"/>
        <v>12861</v>
      </c>
      <c r="I12862" s="30" t="str">
        <f>IF(G12862='Check Register'!$E$1,H12862,"")</f>
        <v/>
      </c>
      <c r="J12862" s="16" t="str">
        <f t="shared" si="603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2"/>
        <v>July 21</v>
      </c>
      <c r="H12863" s="27">
        <f t="shared" si="604"/>
        <v>12862</v>
      </c>
      <c r="I12863" s="30" t="str">
        <f>IF(G12863='Check Register'!$E$1,H12863,"")</f>
        <v/>
      </c>
      <c r="J12863" s="16" t="str">
        <f t="shared" si="603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2"/>
        <v>July 21</v>
      </c>
      <c r="H12864" s="27">
        <f t="shared" si="604"/>
        <v>12863</v>
      </c>
      <c r="I12864" s="30" t="str">
        <f>IF(G12864='Check Register'!$E$1,H12864,"")</f>
        <v/>
      </c>
      <c r="J12864" s="16" t="str">
        <f t="shared" si="603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2"/>
        <v>July 21</v>
      </c>
      <c r="H12865" s="27">
        <f t="shared" si="604"/>
        <v>12864</v>
      </c>
      <c r="I12865" s="30" t="str">
        <f>IF(G12865='Check Register'!$E$1,H12865,"")</f>
        <v/>
      </c>
      <c r="J12865" s="16" t="str">
        <f t="shared" si="603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5">VLOOKUP(C12866,W:Y,3,TRUE)</f>
        <v>July 21</v>
      </c>
      <c r="H12866" s="27">
        <f t="shared" si="604"/>
        <v>12865</v>
      </c>
      <c r="I12866" s="30" t="str">
        <f>IF(G12866='Check Register'!$E$1,H12866,"")</f>
        <v/>
      </c>
      <c r="J12866" s="16" t="str">
        <f t="shared" ref="J12866:J12929" si="606">IFERROR(SMALL($I$2:$I$100000,H12866),"")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5"/>
        <v>July 21</v>
      </c>
      <c r="H12867" s="27">
        <f t="shared" si="604"/>
        <v>12866</v>
      </c>
      <c r="I12867" s="30" t="str">
        <f>IF(G12867='Check Register'!$E$1,H12867,"")</f>
        <v/>
      </c>
      <c r="J12867" s="16" t="str">
        <f t="shared" si="606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5"/>
        <v>July 21</v>
      </c>
      <c r="H12868" s="27">
        <f t="shared" si="604"/>
        <v>12867</v>
      </c>
      <c r="I12868" s="30" t="str">
        <f>IF(G12868='Check Register'!$E$1,H12868,"")</f>
        <v/>
      </c>
      <c r="J12868" s="16" t="str">
        <f t="shared" si="606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5"/>
        <v>July 21</v>
      </c>
      <c r="H12869" s="27">
        <f t="shared" si="604"/>
        <v>12868</v>
      </c>
      <c r="I12869" s="30" t="str">
        <f>IF(G12869='Check Register'!$E$1,H12869,"")</f>
        <v/>
      </c>
      <c r="J12869" s="16" t="str">
        <f t="shared" si="606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5"/>
        <v>July 21</v>
      </c>
      <c r="H12870" s="27">
        <f t="shared" si="604"/>
        <v>12869</v>
      </c>
      <c r="I12870" s="30" t="str">
        <f>IF(G12870='Check Register'!$E$1,H12870,"")</f>
        <v/>
      </c>
      <c r="J12870" s="16" t="str">
        <f t="shared" si="606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5"/>
        <v>July 21</v>
      </c>
      <c r="H12871" s="27">
        <f t="shared" si="604"/>
        <v>12870</v>
      </c>
      <c r="I12871" s="30" t="str">
        <f>IF(G12871='Check Register'!$E$1,H12871,"")</f>
        <v/>
      </c>
      <c r="J12871" s="16" t="str">
        <f t="shared" si="606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5"/>
        <v>July 21</v>
      </c>
      <c r="H12872" s="27">
        <f t="shared" ref="H12872:H12935" si="607">1+H12871</f>
        <v>12871</v>
      </c>
      <c r="I12872" s="30" t="str">
        <f>IF(G12872='Check Register'!$E$1,H12872,"")</f>
        <v/>
      </c>
      <c r="J12872" s="16" t="str">
        <f t="shared" si="606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5"/>
        <v>July 21</v>
      </c>
      <c r="H12873" s="27">
        <f t="shared" si="607"/>
        <v>12872</v>
      </c>
      <c r="I12873" s="30" t="str">
        <f>IF(G12873='Check Register'!$E$1,H12873,"")</f>
        <v/>
      </c>
      <c r="J12873" s="16" t="str">
        <f t="shared" si="606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5"/>
        <v>July 21</v>
      </c>
      <c r="H12874" s="27">
        <f t="shared" si="607"/>
        <v>12873</v>
      </c>
      <c r="I12874" s="30" t="str">
        <f>IF(G12874='Check Register'!$E$1,H12874,"")</f>
        <v/>
      </c>
      <c r="J12874" s="16" t="str">
        <f t="shared" si="606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5"/>
        <v>July 21</v>
      </c>
      <c r="H12875" s="27">
        <f t="shared" si="607"/>
        <v>12874</v>
      </c>
      <c r="I12875" s="30" t="str">
        <f>IF(G12875='Check Register'!$E$1,H12875,"")</f>
        <v/>
      </c>
      <c r="J12875" s="16" t="str">
        <f t="shared" si="606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5"/>
        <v>July 21</v>
      </c>
      <c r="H12876" s="27">
        <f t="shared" si="607"/>
        <v>12875</v>
      </c>
      <c r="I12876" s="30" t="str">
        <f>IF(G12876='Check Register'!$E$1,H12876,"")</f>
        <v/>
      </c>
      <c r="J12876" s="16" t="str">
        <f t="shared" si="606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5"/>
        <v>July 21</v>
      </c>
      <c r="H12877" s="27">
        <f t="shared" si="607"/>
        <v>12876</v>
      </c>
      <c r="I12877" s="30" t="str">
        <f>IF(G12877='Check Register'!$E$1,H12877,"")</f>
        <v/>
      </c>
      <c r="J12877" s="16" t="str">
        <f t="shared" si="606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5"/>
        <v>July 21</v>
      </c>
      <c r="H12878" s="27">
        <f t="shared" si="607"/>
        <v>12877</v>
      </c>
      <c r="I12878" s="30" t="str">
        <f>IF(G12878='Check Register'!$E$1,H12878,"")</f>
        <v/>
      </c>
      <c r="J12878" s="16" t="str">
        <f t="shared" si="606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5"/>
        <v>July 21</v>
      </c>
      <c r="H12879" s="27">
        <f t="shared" si="607"/>
        <v>12878</v>
      </c>
      <c r="I12879" s="30" t="str">
        <f>IF(G12879='Check Register'!$E$1,H12879,"")</f>
        <v/>
      </c>
      <c r="J12879" s="16" t="str">
        <f t="shared" si="606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5"/>
        <v>August 21</v>
      </c>
      <c r="H12880" s="27">
        <f t="shared" si="607"/>
        <v>12879</v>
      </c>
      <c r="I12880" s="30" t="str">
        <f>IF(G12880='Check Register'!$E$1,H12880,"")</f>
        <v/>
      </c>
      <c r="J12880" s="16" t="str">
        <f t="shared" si="606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5"/>
        <v>August 21</v>
      </c>
      <c r="H12881" s="27">
        <f t="shared" si="607"/>
        <v>12880</v>
      </c>
      <c r="I12881" s="30" t="str">
        <f>IF(G12881='Check Register'!$E$1,H12881,"")</f>
        <v/>
      </c>
      <c r="J12881" s="16" t="str">
        <f t="shared" si="606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5"/>
        <v>August 21</v>
      </c>
      <c r="H12882" s="27">
        <f t="shared" si="607"/>
        <v>12881</v>
      </c>
      <c r="I12882" s="30" t="str">
        <f>IF(G12882='Check Register'!$E$1,H12882,"")</f>
        <v/>
      </c>
      <c r="J12882" s="16" t="str">
        <f t="shared" si="606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5"/>
        <v>August 21</v>
      </c>
      <c r="H12883" s="27">
        <f t="shared" si="607"/>
        <v>12882</v>
      </c>
      <c r="I12883" s="30" t="str">
        <f>IF(G12883='Check Register'!$E$1,H12883,"")</f>
        <v/>
      </c>
      <c r="J12883" s="16" t="str">
        <f t="shared" si="606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5"/>
        <v>August 21</v>
      </c>
      <c r="H12884" s="27">
        <f t="shared" si="607"/>
        <v>12883</v>
      </c>
      <c r="I12884" s="30" t="str">
        <f>IF(G12884='Check Register'!$E$1,H12884,"")</f>
        <v/>
      </c>
      <c r="J12884" s="16" t="str">
        <f t="shared" si="606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5"/>
        <v>August 21</v>
      </c>
      <c r="H12885" s="27">
        <f t="shared" si="607"/>
        <v>12884</v>
      </c>
      <c r="I12885" s="30" t="str">
        <f>IF(G12885='Check Register'!$E$1,H12885,"")</f>
        <v/>
      </c>
      <c r="J12885" s="16" t="str">
        <f t="shared" si="606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5"/>
        <v>August 21</v>
      </c>
      <c r="H12886" s="27">
        <f t="shared" si="607"/>
        <v>12885</v>
      </c>
      <c r="I12886" s="30" t="str">
        <f>IF(G12886='Check Register'!$E$1,H12886,"")</f>
        <v/>
      </c>
      <c r="J12886" s="16" t="str">
        <f t="shared" si="606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5"/>
        <v>August 21</v>
      </c>
      <c r="H12887" s="27">
        <f t="shared" si="607"/>
        <v>12886</v>
      </c>
      <c r="I12887" s="30" t="str">
        <f>IF(G12887='Check Register'!$E$1,H12887,"")</f>
        <v/>
      </c>
      <c r="J12887" s="16" t="str">
        <f t="shared" si="606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5"/>
        <v>August 21</v>
      </c>
      <c r="H12888" s="27">
        <f t="shared" si="607"/>
        <v>12887</v>
      </c>
      <c r="I12888" s="30" t="str">
        <f>IF(G12888='Check Register'!$E$1,H12888,"")</f>
        <v/>
      </c>
      <c r="J12888" s="16" t="str">
        <f t="shared" si="606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5"/>
        <v>August 21</v>
      </c>
      <c r="H12889" s="27">
        <f t="shared" si="607"/>
        <v>12888</v>
      </c>
      <c r="I12889" s="30" t="str">
        <f>IF(G12889='Check Register'!$E$1,H12889,"")</f>
        <v/>
      </c>
      <c r="J12889" s="16" t="str">
        <f t="shared" si="606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5"/>
        <v>August 21</v>
      </c>
      <c r="H12890" s="27">
        <f t="shared" si="607"/>
        <v>12889</v>
      </c>
      <c r="I12890" s="30" t="str">
        <f>IF(G12890='Check Register'!$E$1,H12890,"")</f>
        <v/>
      </c>
      <c r="J12890" s="16" t="str">
        <f t="shared" si="606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5"/>
        <v>August 21</v>
      </c>
      <c r="H12891" s="27">
        <f t="shared" si="607"/>
        <v>12890</v>
      </c>
      <c r="I12891" s="30" t="str">
        <f>IF(G12891='Check Register'!$E$1,H12891,"")</f>
        <v/>
      </c>
      <c r="J12891" s="16" t="str">
        <f t="shared" si="606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5"/>
        <v>August 21</v>
      </c>
      <c r="H12892" s="27">
        <f t="shared" si="607"/>
        <v>12891</v>
      </c>
      <c r="I12892" s="30" t="str">
        <f>IF(G12892='Check Register'!$E$1,H12892,"")</f>
        <v/>
      </c>
      <c r="J12892" s="16" t="str">
        <f t="shared" si="606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5"/>
        <v>August 21</v>
      </c>
      <c r="H12893" s="27">
        <f t="shared" si="607"/>
        <v>12892</v>
      </c>
      <c r="I12893" s="30" t="str">
        <f>IF(G12893='Check Register'!$E$1,H12893,"")</f>
        <v/>
      </c>
      <c r="J12893" s="16" t="str">
        <f t="shared" si="606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5"/>
        <v>August 21</v>
      </c>
      <c r="H12894" s="27">
        <f t="shared" si="607"/>
        <v>12893</v>
      </c>
      <c r="I12894" s="30" t="str">
        <f>IF(G12894='Check Register'!$E$1,H12894,"")</f>
        <v/>
      </c>
      <c r="J12894" s="16" t="str">
        <f t="shared" si="606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5"/>
        <v>August 21</v>
      </c>
      <c r="H12895" s="27">
        <f t="shared" si="607"/>
        <v>12894</v>
      </c>
      <c r="I12895" s="30" t="str">
        <f>IF(G12895='Check Register'!$E$1,H12895,"")</f>
        <v/>
      </c>
      <c r="J12895" s="16" t="str">
        <f t="shared" si="606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5"/>
        <v>August 21</v>
      </c>
      <c r="H12896" s="27">
        <f t="shared" si="607"/>
        <v>12895</v>
      </c>
      <c r="I12896" s="30" t="str">
        <f>IF(G12896='Check Register'!$E$1,H12896,"")</f>
        <v/>
      </c>
      <c r="J12896" s="16" t="str">
        <f t="shared" si="606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5"/>
        <v>August 21</v>
      </c>
      <c r="H12897" s="27">
        <f t="shared" si="607"/>
        <v>12896</v>
      </c>
      <c r="I12897" s="30" t="str">
        <f>IF(G12897='Check Register'!$E$1,H12897,"")</f>
        <v/>
      </c>
      <c r="J12897" s="16" t="str">
        <f t="shared" si="606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5"/>
        <v>August 21</v>
      </c>
      <c r="H12898" s="27">
        <f t="shared" si="607"/>
        <v>12897</v>
      </c>
      <c r="I12898" s="30" t="str">
        <f>IF(G12898='Check Register'!$E$1,H12898,"")</f>
        <v/>
      </c>
      <c r="J12898" s="16" t="str">
        <f t="shared" si="606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5"/>
        <v>August 21</v>
      </c>
      <c r="H12899" s="27">
        <f t="shared" si="607"/>
        <v>12898</v>
      </c>
      <c r="I12899" s="30" t="str">
        <f>IF(G12899='Check Register'!$E$1,H12899,"")</f>
        <v/>
      </c>
      <c r="J12899" s="16" t="str">
        <f t="shared" si="606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5"/>
        <v>August 21</v>
      </c>
      <c r="H12900" s="27">
        <f t="shared" si="607"/>
        <v>12899</v>
      </c>
      <c r="I12900" s="30" t="str">
        <f>IF(G12900='Check Register'!$E$1,H12900,"")</f>
        <v/>
      </c>
      <c r="J12900" s="16" t="str">
        <f t="shared" si="606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5"/>
        <v>August 21</v>
      </c>
      <c r="H12901" s="27">
        <f t="shared" si="607"/>
        <v>12900</v>
      </c>
      <c r="I12901" s="30" t="str">
        <f>IF(G12901='Check Register'!$E$1,H12901,"")</f>
        <v/>
      </c>
      <c r="J12901" s="16" t="str">
        <f t="shared" si="606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5"/>
        <v>August 21</v>
      </c>
      <c r="H12902" s="27">
        <f t="shared" si="607"/>
        <v>12901</v>
      </c>
      <c r="I12902" s="30" t="str">
        <f>IF(G12902='Check Register'!$E$1,H12902,"")</f>
        <v/>
      </c>
      <c r="J12902" s="16" t="str">
        <f t="shared" si="606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5"/>
        <v>August 21</v>
      </c>
      <c r="H12903" s="27">
        <f t="shared" si="607"/>
        <v>12902</v>
      </c>
      <c r="I12903" s="30" t="str">
        <f>IF(G12903='Check Register'!$E$1,H12903,"")</f>
        <v/>
      </c>
      <c r="J12903" s="16" t="str">
        <f t="shared" si="606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5"/>
        <v>August 21</v>
      </c>
      <c r="H12904" s="27">
        <f t="shared" si="607"/>
        <v>12903</v>
      </c>
      <c r="I12904" s="30" t="str">
        <f>IF(G12904='Check Register'!$E$1,H12904,"")</f>
        <v/>
      </c>
      <c r="J12904" s="16" t="str">
        <f t="shared" si="606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5"/>
        <v>August 21</v>
      </c>
      <c r="H12905" s="27">
        <f t="shared" si="607"/>
        <v>12904</v>
      </c>
      <c r="I12905" s="30" t="str">
        <f>IF(G12905='Check Register'!$E$1,H12905,"")</f>
        <v/>
      </c>
      <c r="J12905" s="16" t="str">
        <f t="shared" si="606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5"/>
        <v>August 21</v>
      </c>
      <c r="H12906" s="27">
        <f t="shared" si="607"/>
        <v>12905</v>
      </c>
      <c r="I12906" s="30" t="str">
        <f>IF(G12906='Check Register'!$E$1,H12906,"")</f>
        <v/>
      </c>
      <c r="J12906" s="16" t="str">
        <f t="shared" si="606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5"/>
        <v>August 21</v>
      </c>
      <c r="H12907" s="27">
        <f t="shared" si="607"/>
        <v>12906</v>
      </c>
      <c r="I12907" s="30" t="str">
        <f>IF(G12907='Check Register'!$E$1,H12907,"")</f>
        <v/>
      </c>
      <c r="J12907" s="16" t="str">
        <f t="shared" si="606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5"/>
        <v>August 21</v>
      </c>
      <c r="H12908" s="27">
        <f t="shared" si="607"/>
        <v>12907</v>
      </c>
      <c r="I12908" s="30" t="str">
        <f>IF(G12908='Check Register'!$E$1,H12908,"")</f>
        <v/>
      </c>
      <c r="J12908" s="16" t="str">
        <f t="shared" si="606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5"/>
        <v>August 21</v>
      </c>
      <c r="H12909" s="27">
        <f t="shared" si="607"/>
        <v>12908</v>
      </c>
      <c r="I12909" s="30" t="str">
        <f>IF(G12909='Check Register'!$E$1,H12909,"")</f>
        <v/>
      </c>
      <c r="J12909" s="16" t="str">
        <f t="shared" si="606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5"/>
        <v>August 21</v>
      </c>
      <c r="H12910" s="27">
        <f t="shared" si="607"/>
        <v>12909</v>
      </c>
      <c r="I12910" s="30" t="str">
        <f>IF(G12910='Check Register'!$E$1,H12910,"")</f>
        <v/>
      </c>
      <c r="J12910" s="16" t="str">
        <f t="shared" si="606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5"/>
        <v>August 21</v>
      </c>
      <c r="H12911" s="27">
        <f t="shared" si="607"/>
        <v>12910</v>
      </c>
      <c r="I12911" s="30" t="str">
        <f>IF(G12911='Check Register'!$E$1,H12911,"")</f>
        <v/>
      </c>
      <c r="J12911" s="16" t="str">
        <f t="shared" si="606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5"/>
        <v>August 21</v>
      </c>
      <c r="H12912" s="27">
        <f t="shared" si="607"/>
        <v>12911</v>
      </c>
      <c r="I12912" s="30" t="str">
        <f>IF(G12912='Check Register'!$E$1,H12912,"")</f>
        <v/>
      </c>
      <c r="J12912" s="16" t="str">
        <f t="shared" si="606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5"/>
        <v>August 21</v>
      </c>
      <c r="H12913" s="27">
        <f t="shared" si="607"/>
        <v>12912</v>
      </c>
      <c r="I12913" s="30" t="str">
        <f>IF(G12913='Check Register'!$E$1,H12913,"")</f>
        <v/>
      </c>
      <c r="J12913" s="16" t="str">
        <f t="shared" si="606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5"/>
        <v>August 21</v>
      </c>
      <c r="H12914" s="27">
        <f t="shared" si="607"/>
        <v>12913</v>
      </c>
      <c r="I12914" s="30" t="str">
        <f>IF(G12914='Check Register'!$E$1,H12914,"")</f>
        <v/>
      </c>
      <c r="J12914" s="16" t="str">
        <f t="shared" si="606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5"/>
        <v>August 21</v>
      </c>
      <c r="H12915" s="27">
        <f t="shared" si="607"/>
        <v>12914</v>
      </c>
      <c r="I12915" s="30" t="str">
        <f>IF(G12915='Check Register'!$E$1,H12915,"")</f>
        <v/>
      </c>
      <c r="J12915" s="16" t="str">
        <f t="shared" si="606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5"/>
        <v>August 21</v>
      </c>
      <c r="H12916" s="27">
        <f t="shared" si="607"/>
        <v>12915</v>
      </c>
      <c r="I12916" s="30" t="str">
        <f>IF(G12916='Check Register'!$E$1,H12916,"")</f>
        <v/>
      </c>
      <c r="J12916" s="16" t="str">
        <f t="shared" si="606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5"/>
        <v>August 21</v>
      </c>
      <c r="H12917" s="27">
        <f t="shared" si="607"/>
        <v>12916</v>
      </c>
      <c r="I12917" s="30" t="str">
        <f>IF(G12917='Check Register'!$E$1,H12917,"")</f>
        <v/>
      </c>
      <c r="J12917" s="16" t="str">
        <f t="shared" si="606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5"/>
        <v>August 21</v>
      </c>
      <c r="H12918" s="27">
        <f t="shared" si="607"/>
        <v>12917</v>
      </c>
      <c r="I12918" s="30" t="str">
        <f>IF(G12918='Check Register'!$E$1,H12918,"")</f>
        <v/>
      </c>
      <c r="J12918" s="16" t="str">
        <f t="shared" si="606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5"/>
        <v>August 21</v>
      </c>
      <c r="H12919" s="27">
        <f t="shared" si="607"/>
        <v>12918</v>
      </c>
      <c r="I12919" s="30" t="str">
        <f>IF(G12919='Check Register'!$E$1,H12919,"")</f>
        <v/>
      </c>
      <c r="J12919" s="16" t="str">
        <f t="shared" si="606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5"/>
        <v>August 21</v>
      </c>
      <c r="H12920" s="27">
        <f t="shared" si="607"/>
        <v>12919</v>
      </c>
      <c r="I12920" s="30" t="str">
        <f>IF(G12920='Check Register'!$E$1,H12920,"")</f>
        <v/>
      </c>
      <c r="J12920" s="16" t="str">
        <f t="shared" si="606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5"/>
        <v>August 21</v>
      </c>
      <c r="H12921" s="27">
        <f t="shared" si="607"/>
        <v>12920</v>
      </c>
      <c r="I12921" s="30" t="str">
        <f>IF(G12921='Check Register'!$E$1,H12921,"")</f>
        <v/>
      </c>
      <c r="J12921" s="16" t="str">
        <f t="shared" si="606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5"/>
        <v>August 21</v>
      </c>
      <c r="H12922" s="27">
        <f t="shared" si="607"/>
        <v>12921</v>
      </c>
      <c r="I12922" s="30" t="str">
        <f>IF(G12922='Check Register'!$E$1,H12922,"")</f>
        <v/>
      </c>
      <c r="J12922" s="16" t="str">
        <f t="shared" si="606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5"/>
        <v>August 21</v>
      </c>
      <c r="H12923" s="27">
        <f t="shared" si="607"/>
        <v>12922</v>
      </c>
      <c r="I12923" s="30" t="str">
        <f>IF(G12923='Check Register'!$E$1,H12923,"")</f>
        <v/>
      </c>
      <c r="J12923" s="16" t="str">
        <f t="shared" si="606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5"/>
        <v>August 21</v>
      </c>
      <c r="H12924" s="27">
        <f t="shared" si="607"/>
        <v>12923</v>
      </c>
      <c r="I12924" s="30" t="str">
        <f>IF(G12924='Check Register'!$E$1,H12924,"")</f>
        <v/>
      </c>
      <c r="J12924" s="16" t="str">
        <f t="shared" si="606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5"/>
        <v>August 21</v>
      </c>
      <c r="H12925" s="27">
        <f t="shared" si="607"/>
        <v>12924</v>
      </c>
      <c r="I12925" s="30" t="str">
        <f>IF(G12925='Check Register'!$E$1,H12925,"")</f>
        <v/>
      </c>
      <c r="J12925" s="16" t="str">
        <f t="shared" si="606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5"/>
        <v>August 21</v>
      </c>
      <c r="H12926" s="27">
        <f t="shared" si="607"/>
        <v>12925</v>
      </c>
      <c r="I12926" s="30" t="str">
        <f>IF(G12926='Check Register'!$E$1,H12926,"")</f>
        <v/>
      </c>
      <c r="J12926" s="16" t="str">
        <f t="shared" si="606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5"/>
        <v>August 21</v>
      </c>
      <c r="H12927" s="27">
        <f t="shared" si="607"/>
        <v>12926</v>
      </c>
      <c r="I12927" s="30" t="str">
        <f>IF(G12927='Check Register'!$E$1,H12927,"")</f>
        <v/>
      </c>
      <c r="J12927" s="16" t="str">
        <f t="shared" si="606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5"/>
        <v>August 21</v>
      </c>
      <c r="H12928" s="27">
        <f t="shared" si="607"/>
        <v>12927</v>
      </c>
      <c r="I12928" s="30" t="str">
        <f>IF(G12928='Check Register'!$E$1,H12928,"")</f>
        <v/>
      </c>
      <c r="J12928" s="16" t="str">
        <f t="shared" si="606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5"/>
        <v>August 21</v>
      </c>
      <c r="H12929" s="27">
        <f t="shared" si="607"/>
        <v>12928</v>
      </c>
      <c r="I12929" s="30" t="str">
        <f>IF(G12929='Check Register'!$E$1,H12929,"")</f>
        <v/>
      </c>
      <c r="J12929" s="16" t="str">
        <f t="shared" si="606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8">VLOOKUP(C12930,W:Y,3,TRUE)</f>
        <v>August 21</v>
      </c>
      <c r="H12930" s="27">
        <f t="shared" si="607"/>
        <v>12929</v>
      </c>
      <c r="I12930" s="30" t="str">
        <f>IF(G12930='Check Register'!$E$1,H12930,"")</f>
        <v/>
      </c>
      <c r="J12930" s="16" t="str">
        <f t="shared" ref="J12930:J12993" si="609">IFERROR(SMALL($I$2:$I$100000,H12930),"")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8"/>
        <v>August 21</v>
      </c>
      <c r="H12931" s="27">
        <f t="shared" si="607"/>
        <v>12930</v>
      </c>
      <c r="I12931" s="30" t="str">
        <f>IF(G12931='Check Register'!$E$1,H12931,"")</f>
        <v/>
      </c>
      <c r="J12931" s="16" t="str">
        <f t="shared" si="609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8"/>
        <v>August 21</v>
      </c>
      <c r="H12932" s="27">
        <f t="shared" si="607"/>
        <v>12931</v>
      </c>
      <c r="I12932" s="30" t="str">
        <f>IF(G12932='Check Register'!$E$1,H12932,"")</f>
        <v/>
      </c>
      <c r="J12932" s="16" t="str">
        <f t="shared" si="609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8"/>
        <v>August 21</v>
      </c>
      <c r="H12933" s="27">
        <f t="shared" si="607"/>
        <v>12932</v>
      </c>
      <c r="I12933" s="30" t="str">
        <f>IF(G12933='Check Register'!$E$1,H12933,"")</f>
        <v/>
      </c>
      <c r="J12933" s="16" t="str">
        <f t="shared" si="609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8"/>
        <v>August 21</v>
      </c>
      <c r="H12934" s="27">
        <f t="shared" si="607"/>
        <v>12933</v>
      </c>
      <c r="I12934" s="30" t="str">
        <f>IF(G12934='Check Register'!$E$1,H12934,"")</f>
        <v/>
      </c>
      <c r="J12934" s="16" t="str">
        <f t="shared" si="609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8"/>
        <v>August 21</v>
      </c>
      <c r="H12935" s="27">
        <f t="shared" si="607"/>
        <v>12934</v>
      </c>
      <c r="I12935" s="30" t="str">
        <f>IF(G12935='Check Register'!$E$1,H12935,"")</f>
        <v/>
      </c>
      <c r="J12935" s="16" t="str">
        <f t="shared" si="609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8"/>
        <v>August 21</v>
      </c>
      <c r="H12936" s="27">
        <f t="shared" ref="H12936:H12999" si="610">1+H12935</f>
        <v>12935</v>
      </c>
      <c r="I12936" s="30" t="str">
        <f>IF(G12936='Check Register'!$E$1,H12936,"")</f>
        <v/>
      </c>
      <c r="J12936" s="16" t="str">
        <f t="shared" si="609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8"/>
        <v>August 21</v>
      </c>
      <c r="H12937" s="27">
        <f t="shared" si="610"/>
        <v>12936</v>
      </c>
      <c r="I12937" s="30" t="str">
        <f>IF(G12937='Check Register'!$E$1,H12937,"")</f>
        <v/>
      </c>
      <c r="J12937" s="16" t="str">
        <f t="shared" si="609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8"/>
        <v>August 21</v>
      </c>
      <c r="H12938" s="27">
        <f t="shared" si="610"/>
        <v>12937</v>
      </c>
      <c r="I12938" s="30" t="str">
        <f>IF(G12938='Check Register'!$E$1,H12938,"")</f>
        <v/>
      </c>
      <c r="J12938" s="16" t="str">
        <f t="shared" si="609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8"/>
        <v>August 21</v>
      </c>
      <c r="H12939" s="27">
        <f t="shared" si="610"/>
        <v>12938</v>
      </c>
      <c r="I12939" s="30" t="str">
        <f>IF(G12939='Check Register'!$E$1,H12939,"")</f>
        <v/>
      </c>
      <c r="J12939" s="16" t="str">
        <f t="shared" si="609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8"/>
        <v>August 21</v>
      </c>
      <c r="H12940" s="27">
        <f t="shared" si="610"/>
        <v>12939</v>
      </c>
      <c r="I12940" s="30" t="str">
        <f>IF(G12940='Check Register'!$E$1,H12940,"")</f>
        <v/>
      </c>
      <c r="J12940" s="16" t="str">
        <f t="shared" si="609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8"/>
        <v>August 21</v>
      </c>
      <c r="H12941" s="27">
        <f t="shared" si="610"/>
        <v>12940</v>
      </c>
      <c r="I12941" s="30" t="str">
        <f>IF(G12941='Check Register'!$E$1,H12941,"")</f>
        <v/>
      </c>
      <c r="J12941" s="16" t="str">
        <f t="shared" si="609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8"/>
        <v>August 21</v>
      </c>
      <c r="H12942" s="27">
        <f t="shared" si="610"/>
        <v>12941</v>
      </c>
      <c r="I12942" s="30" t="str">
        <f>IF(G12942='Check Register'!$E$1,H12942,"")</f>
        <v/>
      </c>
      <c r="J12942" s="16" t="str">
        <f t="shared" si="609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8"/>
        <v>August 21</v>
      </c>
      <c r="H12943" s="27">
        <f t="shared" si="610"/>
        <v>12942</v>
      </c>
      <c r="I12943" s="30" t="str">
        <f>IF(G12943='Check Register'!$E$1,H12943,"")</f>
        <v/>
      </c>
      <c r="J12943" s="16" t="str">
        <f t="shared" si="609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8"/>
        <v>August 21</v>
      </c>
      <c r="H12944" s="27">
        <f t="shared" si="610"/>
        <v>12943</v>
      </c>
      <c r="I12944" s="30" t="str">
        <f>IF(G12944='Check Register'!$E$1,H12944,"")</f>
        <v/>
      </c>
      <c r="J12944" s="16" t="str">
        <f t="shared" si="609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8"/>
        <v>August 21</v>
      </c>
      <c r="H12945" s="27">
        <f t="shared" si="610"/>
        <v>12944</v>
      </c>
      <c r="I12945" s="30" t="str">
        <f>IF(G12945='Check Register'!$E$1,H12945,"")</f>
        <v/>
      </c>
      <c r="J12945" s="16" t="str">
        <f t="shared" si="609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8"/>
        <v>August 21</v>
      </c>
      <c r="H12946" s="27">
        <f t="shared" si="610"/>
        <v>12945</v>
      </c>
      <c r="I12946" s="30" t="str">
        <f>IF(G12946='Check Register'!$E$1,H12946,"")</f>
        <v/>
      </c>
      <c r="J12946" s="16" t="str">
        <f t="shared" si="609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8"/>
        <v>August 21</v>
      </c>
      <c r="H12947" s="27">
        <f t="shared" si="610"/>
        <v>12946</v>
      </c>
      <c r="I12947" s="30" t="str">
        <f>IF(G12947='Check Register'!$E$1,H12947,"")</f>
        <v/>
      </c>
      <c r="J12947" s="16" t="str">
        <f t="shared" si="609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8"/>
        <v>August 21</v>
      </c>
      <c r="H12948" s="27">
        <f t="shared" si="610"/>
        <v>12947</v>
      </c>
      <c r="I12948" s="30" t="str">
        <f>IF(G12948='Check Register'!$E$1,H12948,"")</f>
        <v/>
      </c>
      <c r="J12948" s="16" t="str">
        <f t="shared" si="609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8"/>
        <v>August 21</v>
      </c>
      <c r="H12949" s="27">
        <f t="shared" si="610"/>
        <v>12948</v>
      </c>
      <c r="I12949" s="30" t="str">
        <f>IF(G12949='Check Register'!$E$1,H12949,"")</f>
        <v/>
      </c>
      <c r="J12949" s="16" t="str">
        <f t="shared" si="609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8"/>
        <v>August 21</v>
      </c>
      <c r="H12950" s="27">
        <f t="shared" si="610"/>
        <v>12949</v>
      </c>
      <c r="I12950" s="30" t="str">
        <f>IF(G12950='Check Register'!$E$1,H12950,"")</f>
        <v/>
      </c>
      <c r="J12950" s="16" t="str">
        <f t="shared" si="609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8"/>
        <v>August 21</v>
      </c>
      <c r="H12951" s="27">
        <f t="shared" si="610"/>
        <v>12950</v>
      </c>
      <c r="I12951" s="30" t="str">
        <f>IF(G12951='Check Register'!$E$1,H12951,"")</f>
        <v/>
      </c>
      <c r="J12951" s="16" t="str">
        <f t="shared" si="609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8"/>
        <v>August 21</v>
      </c>
      <c r="H12952" s="27">
        <f t="shared" si="610"/>
        <v>12951</v>
      </c>
      <c r="I12952" s="30" t="str">
        <f>IF(G12952='Check Register'!$E$1,H12952,"")</f>
        <v/>
      </c>
      <c r="J12952" s="16" t="str">
        <f t="shared" si="609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8"/>
        <v>August 21</v>
      </c>
      <c r="H12953" s="27">
        <f t="shared" si="610"/>
        <v>12952</v>
      </c>
      <c r="I12953" s="30" t="str">
        <f>IF(G12953='Check Register'!$E$1,H12953,"")</f>
        <v/>
      </c>
      <c r="J12953" s="16" t="str">
        <f t="shared" si="609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8"/>
        <v>August 21</v>
      </c>
      <c r="H12954" s="27">
        <f t="shared" si="610"/>
        <v>12953</v>
      </c>
      <c r="I12954" s="30" t="str">
        <f>IF(G12954='Check Register'!$E$1,H12954,"")</f>
        <v/>
      </c>
      <c r="J12954" s="16" t="str">
        <f t="shared" si="609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8"/>
        <v>August 21</v>
      </c>
      <c r="H12955" s="27">
        <f t="shared" si="610"/>
        <v>12954</v>
      </c>
      <c r="I12955" s="30" t="str">
        <f>IF(G12955='Check Register'!$E$1,H12955,"")</f>
        <v/>
      </c>
      <c r="J12955" s="16" t="str">
        <f t="shared" si="609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8"/>
        <v>August 21</v>
      </c>
      <c r="H12956" s="27">
        <f t="shared" si="610"/>
        <v>12955</v>
      </c>
      <c r="I12956" s="30" t="str">
        <f>IF(G12956='Check Register'!$E$1,H12956,"")</f>
        <v/>
      </c>
      <c r="J12956" s="16" t="str">
        <f t="shared" si="609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8"/>
        <v>August 21</v>
      </c>
      <c r="H12957" s="27">
        <f t="shared" si="610"/>
        <v>12956</v>
      </c>
      <c r="I12957" s="30" t="str">
        <f>IF(G12957='Check Register'!$E$1,H12957,"")</f>
        <v/>
      </c>
      <c r="J12957" s="16" t="str">
        <f t="shared" si="609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8"/>
        <v>August 21</v>
      </c>
      <c r="H12958" s="27">
        <f t="shared" si="610"/>
        <v>12957</v>
      </c>
      <c r="I12958" s="30" t="str">
        <f>IF(G12958='Check Register'!$E$1,H12958,"")</f>
        <v/>
      </c>
      <c r="J12958" s="16" t="str">
        <f t="shared" si="609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8"/>
        <v>August 21</v>
      </c>
      <c r="H12959" s="27">
        <f t="shared" si="610"/>
        <v>12958</v>
      </c>
      <c r="I12959" s="30" t="str">
        <f>IF(G12959='Check Register'!$E$1,H12959,"")</f>
        <v/>
      </c>
      <c r="J12959" s="16" t="str">
        <f t="shared" si="609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8"/>
        <v>August 21</v>
      </c>
      <c r="H12960" s="27">
        <f t="shared" si="610"/>
        <v>12959</v>
      </c>
      <c r="I12960" s="30" t="str">
        <f>IF(G12960='Check Register'!$E$1,H12960,"")</f>
        <v/>
      </c>
      <c r="J12960" s="16" t="str">
        <f t="shared" si="609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8"/>
        <v>August 21</v>
      </c>
      <c r="H12961" s="27">
        <f t="shared" si="610"/>
        <v>12960</v>
      </c>
      <c r="I12961" s="30" t="str">
        <f>IF(G12961='Check Register'!$E$1,H12961,"")</f>
        <v/>
      </c>
      <c r="J12961" s="16" t="str">
        <f t="shared" si="609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8"/>
        <v>August 21</v>
      </c>
      <c r="H12962" s="27">
        <f t="shared" si="610"/>
        <v>12961</v>
      </c>
      <c r="I12962" s="30" t="str">
        <f>IF(G12962='Check Register'!$E$1,H12962,"")</f>
        <v/>
      </c>
      <c r="J12962" s="16" t="str">
        <f t="shared" si="609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8"/>
        <v>August 21</v>
      </c>
      <c r="H12963" s="27">
        <f t="shared" si="610"/>
        <v>12962</v>
      </c>
      <c r="I12963" s="30" t="str">
        <f>IF(G12963='Check Register'!$E$1,H12963,"")</f>
        <v/>
      </c>
      <c r="J12963" s="16" t="str">
        <f t="shared" si="609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8"/>
        <v>August 21</v>
      </c>
      <c r="H12964" s="27">
        <f t="shared" si="610"/>
        <v>12963</v>
      </c>
      <c r="I12964" s="30" t="str">
        <f>IF(G12964='Check Register'!$E$1,H12964,"")</f>
        <v/>
      </c>
      <c r="J12964" s="16" t="str">
        <f t="shared" si="609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8"/>
        <v>August 21</v>
      </c>
      <c r="H12965" s="27">
        <f t="shared" si="610"/>
        <v>12964</v>
      </c>
      <c r="I12965" s="30" t="str">
        <f>IF(G12965='Check Register'!$E$1,H12965,"")</f>
        <v/>
      </c>
      <c r="J12965" s="16" t="str">
        <f t="shared" si="609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8"/>
        <v>August 21</v>
      </c>
      <c r="H12966" s="27">
        <f t="shared" si="610"/>
        <v>12965</v>
      </c>
      <c r="I12966" s="30" t="str">
        <f>IF(G12966='Check Register'!$E$1,H12966,"")</f>
        <v/>
      </c>
      <c r="J12966" s="16" t="str">
        <f t="shared" si="609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8"/>
        <v>August 21</v>
      </c>
      <c r="H12967" s="27">
        <f t="shared" si="610"/>
        <v>12966</v>
      </c>
      <c r="I12967" s="30" t="str">
        <f>IF(G12967='Check Register'!$E$1,H12967,"")</f>
        <v/>
      </c>
      <c r="J12967" s="16" t="str">
        <f t="shared" si="609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8"/>
        <v>August 21</v>
      </c>
      <c r="H12968" s="27">
        <f t="shared" si="610"/>
        <v>12967</v>
      </c>
      <c r="I12968" s="30" t="str">
        <f>IF(G12968='Check Register'!$E$1,H12968,"")</f>
        <v/>
      </c>
      <c r="J12968" s="16" t="str">
        <f t="shared" si="609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8"/>
        <v>August 21</v>
      </c>
      <c r="H12969" s="27">
        <f t="shared" si="610"/>
        <v>12968</v>
      </c>
      <c r="I12969" s="30" t="str">
        <f>IF(G12969='Check Register'!$E$1,H12969,"")</f>
        <v/>
      </c>
      <c r="J12969" s="16" t="str">
        <f t="shared" si="609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8"/>
        <v>August 21</v>
      </c>
      <c r="H12970" s="27">
        <f t="shared" si="610"/>
        <v>12969</v>
      </c>
      <c r="I12970" s="30" t="str">
        <f>IF(G12970='Check Register'!$E$1,H12970,"")</f>
        <v/>
      </c>
      <c r="J12970" s="16" t="str">
        <f t="shared" si="609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8"/>
        <v>August 21</v>
      </c>
      <c r="H12971" s="27">
        <f t="shared" si="610"/>
        <v>12970</v>
      </c>
      <c r="I12971" s="30" t="str">
        <f>IF(G12971='Check Register'!$E$1,H12971,"")</f>
        <v/>
      </c>
      <c r="J12971" s="16" t="str">
        <f t="shared" si="609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8"/>
        <v>August 21</v>
      </c>
      <c r="H12972" s="27">
        <f t="shared" si="610"/>
        <v>12971</v>
      </c>
      <c r="I12972" s="30" t="str">
        <f>IF(G12972='Check Register'!$E$1,H12972,"")</f>
        <v/>
      </c>
      <c r="J12972" s="16" t="str">
        <f t="shared" si="609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8"/>
        <v>August 21</v>
      </c>
      <c r="H12973" s="27">
        <f t="shared" si="610"/>
        <v>12972</v>
      </c>
      <c r="I12973" s="30" t="str">
        <f>IF(G12973='Check Register'!$E$1,H12973,"")</f>
        <v/>
      </c>
      <c r="J12973" s="16" t="str">
        <f t="shared" si="609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8"/>
        <v>August 21</v>
      </c>
      <c r="H12974" s="27">
        <f t="shared" si="610"/>
        <v>12973</v>
      </c>
      <c r="I12974" s="30" t="str">
        <f>IF(G12974='Check Register'!$E$1,H12974,"")</f>
        <v/>
      </c>
      <c r="J12974" s="16" t="str">
        <f t="shared" si="609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8"/>
        <v>August 21</v>
      </c>
      <c r="H12975" s="27">
        <f t="shared" si="610"/>
        <v>12974</v>
      </c>
      <c r="I12975" s="30" t="str">
        <f>IF(G12975='Check Register'!$E$1,H12975,"")</f>
        <v/>
      </c>
      <c r="J12975" s="16" t="str">
        <f t="shared" si="609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8"/>
        <v>August 21</v>
      </c>
      <c r="H12976" s="27">
        <f t="shared" si="610"/>
        <v>12975</v>
      </c>
      <c r="I12976" s="30" t="str">
        <f>IF(G12976='Check Register'!$E$1,H12976,"")</f>
        <v/>
      </c>
      <c r="J12976" s="16" t="str">
        <f t="shared" si="609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8"/>
        <v>August 21</v>
      </c>
      <c r="H12977" s="27">
        <f t="shared" si="610"/>
        <v>12976</v>
      </c>
      <c r="I12977" s="30" t="str">
        <f>IF(G12977='Check Register'!$E$1,H12977,"")</f>
        <v/>
      </c>
      <c r="J12977" s="16" t="str">
        <f t="shared" si="609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8"/>
        <v>August 21</v>
      </c>
      <c r="H12978" s="27">
        <f t="shared" si="610"/>
        <v>12977</v>
      </c>
      <c r="I12978" s="30" t="str">
        <f>IF(G12978='Check Register'!$E$1,H12978,"")</f>
        <v/>
      </c>
      <c r="J12978" s="16" t="str">
        <f t="shared" si="609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8"/>
        <v>August 21</v>
      </c>
      <c r="H12979" s="27">
        <f t="shared" si="610"/>
        <v>12978</v>
      </c>
      <c r="I12979" s="30" t="str">
        <f>IF(G12979='Check Register'!$E$1,H12979,"")</f>
        <v/>
      </c>
      <c r="J12979" s="16" t="str">
        <f t="shared" si="609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8"/>
        <v>August 21</v>
      </c>
      <c r="H12980" s="27">
        <f t="shared" si="610"/>
        <v>12979</v>
      </c>
      <c r="I12980" s="30" t="str">
        <f>IF(G12980='Check Register'!$E$1,H12980,"")</f>
        <v/>
      </c>
      <c r="J12980" s="16" t="str">
        <f t="shared" si="609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8"/>
        <v>August 21</v>
      </c>
      <c r="H12981" s="27">
        <f t="shared" si="610"/>
        <v>12980</v>
      </c>
      <c r="I12981" s="30" t="str">
        <f>IF(G12981='Check Register'!$E$1,H12981,"")</f>
        <v/>
      </c>
      <c r="J12981" s="16" t="str">
        <f t="shared" si="609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8"/>
        <v>August 21</v>
      </c>
      <c r="H12982" s="27">
        <f t="shared" si="610"/>
        <v>12981</v>
      </c>
      <c r="I12982" s="30" t="str">
        <f>IF(G12982='Check Register'!$E$1,H12982,"")</f>
        <v/>
      </c>
      <c r="J12982" s="16" t="str">
        <f t="shared" si="609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8"/>
        <v>August 21</v>
      </c>
      <c r="H12983" s="27">
        <f t="shared" si="610"/>
        <v>12982</v>
      </c>
      <c r="I12983" s="30" t="str">
        <f>IF(G12983='Check Register'!$E$1,H12983,"")</f>
        <v/>
      </c>
      <c r="J12983" s="16" t="str">
        <f t="shared" si="609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8"/>
        <v>August 21</v>
      </c>
      <c r="H12984" s="27">
        <f t="shared" si="610"/>
        <v>12983</v>
      </c>
      <c r="I12984" s="30" t="str">
        <f>IF(G12984='Check Register'!$E$1,H12984,"")</f>
        <v/>
      </c>
      <c r="J12984" s="16" t="str">
        <f t="shared" si="609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8"/>
        <v>August 21</v>
      </c>
      <c r="H12985" s="27">
        <f t="shared" si="610"/>
        <v>12984</v>
      </c>
      <c r="I12985" s="30" t="str">
        <f>IF(G12985='Check Register'!$E$1,H12985,"")</f>
        <v/>
      </c>
      <c r="J12985" s="16" t="str">
        <f t="shared" si="609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8"/>
        <v>August 21</v>
      </c>
      <c r="H12986" s="27">
        <f t="shared" si="610"/>
        <v>12985</v>
      </c>
      <c r="I12986" s="30" t="str">
        <f>IF(G12986='Check Register'!$E$1,H12986,"")</f>
        <v/>
      </c>
      <c r="J12986" s="16" t="str">
        <f t="shared" si="609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8"/>
        <v>August 21</v>
      </c>
      <c r="H12987" s="27">
        <f t="shared" si="610"/>
        <v>12986</v>
      </c>
      <c r="I12987" s="30" t="str">
        <f>IF(G12987='Check Register'!$E$1,H12987,"")</f>
        <v/>
      </c>
      <c r="J12987" s="16" t="str">
        <f t="shared" si="609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8"/>
        <v>August 21</v>
      </c>
      <c r="H12988" s="27">
        <f t="shared" si="610"/>
        <v>12987</v>
      </c>
      <c r="I12988" s="30" t="str">
        <f>IF(G12988='Check Register'!$E$1,H12988,"")</f>
        <v/>
      </c>
      <c r="J12988" s="16" t="str">
        <f t="shared" si="609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8"/>
        <v>August 21</v>
      </c>
      <c r="H12989" s="27">
        <f t="shared" si="610"/>
        <v>12988</v>
      </c>
      <c r="I12989" s="30" t="str">
        <f>IF(G12989='Check Register'!$E$1,H12989,"")</f>
        <v/>
      </c>
      <c r="J12989" s="16" t="str">
        <f t="shared" si="609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8"/>
        <v>August 21</v>
      </c>
      <c r="H12990" s="27">
        <f t="shared" si="610"/>
        <v>12989</v>
      </c>
      <c r="I12990" s="30" t="str">
        <f>IF(G12990='Check Register'!$E$1,H12990,"")</f>
        <v/>
      </c>
      <c r="J12990" s="16" t="str">
        <f t="shared" si="609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8"/>
        <v>August 21</v>
      </c>
      <c r="H12991" s="27">
        <f t="shared" si="610"/>
        <v>12990</v>
      </c>
      <c r="I12991" s="30" t="str">
        <f>IF(G12991='Check Register'!$E$1,H12991,"")</f>
        <v/>
      </c>
      <c r="J12991" s="16" t="str">
        <f t="shared" si="609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8"/>
        <v>August 21</v>
      </c>
      <c r="H12992" s="27">
        <f t="shared" si="610"/>
        <v>12991</v>
      </c>
      <c r="I12992" s="30" t="str">
        <f>IF(G12992='Check Register'!$E$1,H12992,"")</f>
        <v/>
      </c>
      <c r="J12992" s="16" t="str">
        <f t="shared" si="609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8"/>
        <v>August 21</v>
      </c>
      <c r="H12993" s="27">
        <f t="shared" si="610"/>
        <v>12992</v>
      </c>
      <c r="I12993" s="30" t="str">
        <f>IF(G12993='Check Register'!$E$1,H12993,"")</f>
        <v/>
      </c>
      <c r="J12993" s="16" t="str">
        <f t="shared" si="609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11">VLOOKUP(C12994,W:Y,3,TRUE)</f>
        <v>August 21</v>
      </c>
      <c r="H12994" s="27">
        <f t="shared" si="610"/>
        <v>12993</v>
      </c>
      <c r="I12994" s="30" t="str">
        <f>IF(G12994='Check Register'!$E$1,H12994,"")</f>
        <v/>
      </c>
      <c r="J12994" s="16" t="str">
        <f t="shared" ref="J12994:J13057" si="612">IFERROR(SMALL($I$2:$I$100000,H12994),"")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11"/>
        <v>August 21</v>
      </c>
      <c r="H12995" s="27">
        <f t="shared" si="610"/>
        <v>12994</v>
      </c>
      <c r="I12995" s="30" t="str">
        <f>IF(G12995='Check Register'!$E$1,H12995,"")</f>
        <v/>
      </c>
      <c r="J12995" s="16" t="str">
        <f t="shared" si="612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11"/>
        <v>August 21</v>
      </c>
      <c r="H12996" s="27">
        <f t="shared" si="610"/>
        <v>12995</v>
      </c>
      <c r="I12996" s="30" t="str">
        <f>IF(G12996='Check Register'!$E$1,H12996,"")</f>
        <v/>
      </c>
      <c r="J12996" s="16" t="str">
        <f t="shared" si="612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11"/>
        <v>August 21</v>
      </c>
      <c r="H12997" s="27">
        <f t="shared" si="610"/>
        <v>12996</v>
      </c>
      <c r="I12997" s="30" t="str">
        <f>IF(G12997='Check Register'!$E$1,H12997,"")</f>
        <v/>
      </c>
      <c r="J12997" s="16" t="str">
        <f t="shared" si="612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11"/>
        <v>August 21</v>
      </c>
      <c r="H12998" s="27">
        <f t="shared" si="610"/>
        <v>12997</v>
      </c>
      <c r="I12998" s="30" t="str">
        <f>IF(G12998='Check Register'!$E$1,H12998,"")</f>
        <v/>
      </c>
      <c r="J12998" s="16" t="str">
        <f t="shared" si="612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11"/>
        <v>August 21</v>
      </c>
      <c r="H12999" s="27">
        <f t="shared" si="610"/>
        <v>12998</v>
      </c>
      <c r="I12999" s="30" t="str">
        <f>IF(G12999='Check Register'!$E$1,H12999,"")</f>
        <v/>
      </c>
      <c r="J12999" s="16" t="str">
        <f t="shared" si="612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11"/>
        <v>August 21</v>
      </c>
      <c r="H13000" s="27">
        <f t="shared" ref="H13000:H13063" si="613">1+H12999</f>
        <v>12999</v>
      </c>
      <c r="I13000" s="30" t="str">
        <f>IF(G13000='Check Register'!$E$1,H13000,"")</f>
        <v/>
      </c>
      <c r="J13000" s="16" t="str">
        <f t="shared" si="612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11"/>
        <v>August 21</v>
      </c>
      <c r="H13001" s="27">
        <f t="shared" si="613"/>
        <v>13000</v>
      </c>
      <c r="I13001" s="30" t="str">
        <f>IF(G13001='Check Register'!$E$1,H13001,"")</f>
        <v/>
      </c>
      <c r="J13001" s="16" t="str">
        <f t="shared" si="612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11"/>
        <v>August 21</v>
      </c>
      <c r="H13002" s="27">
        <f t="shared" si="613"/>
        <v>13001</v>
      </c>
      <c r="I13002" s="30" t="str">
        <f>IF(G13002='Check Register'!$E$1,H13002,"")</f>
        <v/>
      </c>
      <c r="J13002" s="16" t="str">
        <f t="shared" si="612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11"/>
        <v>August 21</v>
      </c>
      <c r="H13003" s="27">
        <f t="shared" si="613"/>
        <v>13002</v>
      </c>
      <c r="I13003" s="30" t="str">
        <f>IF(G13003='Check Register'!$E$1,H13003,"")</f>
        <v/>
      </c>
      <c r="J13003" s="16" t="str">
        <f t="shared" si="612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11"/>
        <v>August 21</v>
      </c>
      <c r="H13004" s="27">
        <f t="shared" si="613"/>
        <v>13003</v>
      </c>
      <c r="I13004" s="30" t="str">
        <f>IF(G13004='Check Register'!$E$1,H13004,"")</f>
        <v/>
      </c>
      <c r="J13004" s="16" t="str">
        <f t="shared" si="612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11"/>
        <v>August 21</v>
      </c>
      <c r="H13005" s="27">
        <f t="shared" si="613"/>
        <v>13004</v>
      </c>
      <c r="I13005" s="30" t="str">
        <f>IF(G13005='Check Register'!$E$1,H13005,"")</f>
        <v/>
      </c>
      <c r="J13005" s="16" t="str">
        <f t="shared" si="612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11"/>
        <v>August 21</v>
      </c>
      <c r="H13006" s="27">
        <f t="shared" si="613"/>
        <v>13005</v>
      </c>
      <c r="I13006" s="30" t="str">
        <f>IF(G13006='Check Register'!$E$1,H13006,"")</f>
        <v/>
      </c>
      <c r="J13006" s="16" t="str">
        <f t="shared" si="612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11"/>
        <v>August 21</v>
      </c>
      <c r="H13007" s="27">
        <f t="shared" si="613"/>
        <v>13006</v>
      </c>
      <c r="I13007" s="30" t="str">
        <f>IF(G13007='Check Register'!$E$1,H13007,"")</f>
        <v/>
      </c>
      <c r="J13007" s="16" t="str">
        <f t="shared" si="612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11"/>
        <v>August 21</v>
      </c>
      <c r="H13008" s="27">
        <f t="shared" si="613"/>
        <v>13007</v>
      </c>
      <c r="I13008" s="30" t="str">
        <f>IF(G13008='Check Register'!$E$1,H13008,"")</f>
        <v/>
      </c>
      <c r="J13008" s="16" t="str">
        <f t="shared" si="612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11"/>
        <v>August 21</v>
      </c>
      <c r="H13009" s="27">
        <f t="shared" si="613"/>
        <v>13008</v>
      </c>
      <c r="I13009" s="30" t="str">
        <f>IF(G13009='Check Register'!$E$1,H13009,"")</f>
        <v/>
      </c>
      <c r="J13009" s="16" t="str">
        <f t="shared" si="612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11"/>
        <v>August 21</v>
      </c>
      <c r="H13010" s="27">
        <f t="shared" si="613"/>
        <v>13009</v>
      </c>
      <c r="I13010" s="30" t="str">
        <f>IF(G13010='Check Register'!$E$1,H13010,"")</f>
        <v/>
      </c>
      <c r="J13010" s="16" t="str">
        <f t="shared" si="612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11"/>
        <v>August 21</v>
      </c>
      <c r="H13011" s="27">
        <f t="shared" si="613"/>
        <v>13010</v>
      </c>
      <c r="I13011" s="30" t="str">
        <f>IF(G13011='Check Register'!$E$1,H13011,"")</f>
        <v/>
      </c>
      <c r="J13011" s="16" t="str">
        <f t="shared" si="612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11"/>
        <v>August 21</v>
      </c>
      <c r="H13012" s="27">
        <f t="shared" si="613"/>
        <v>13011</v>
      </c>
      <c r="I13012" s="30" t="str">
        <f>IF(G13012='Check Register'!$E$1,H13012,"")</f>
        <v/>
      </c>
      <c r="J13012" s="16" t="str">
        <f t="shared" si="612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11"/>
        <v>August 21</v>
      </c>
      <c r="H13013" s="27">
        <f t="shared" si="613"/>
        <v>13012</v>
      </c>
      <c r="I13013" s="30" t="str">
        <f>IF(G13013='Check Register'!$E$1,H13013,"")</f>
        <v/>
      </c>
      <c r="J13013" s="16" t="str">
        <f t="shared" si="612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11"/>
        <v>August 21</v>
      </c>
      <c r="H13014" s="27">
        <f t="shared" si="613"/>
        <v>13013</v>
      </c>
      <c r="I13014" s="30" t="str">
        <f>IF(G13014='Check Register'!$E$1,H13014,"")</f>
        <v/>
      </c>
      <c r="J13014" s="16" t="str">
        <f t="shared" si="612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11"/>
        <v>August 21</v>
      </c>
      <c r="H13015" s="27">
        <f t="shared" si="613"/>
        <v>13014</v>
      </c>
      <c r="I13015" s="30" t="str">
        <f>IF(G13015='Check Register'!$E$1,H13015,"")</f>
        <v/>
      </c>
      <c r="J13015" s="16" t="str">
        <f t="shared" si="612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11"/>
        <v>August 21</v>
      </c>
      <c r="H13016" s="27">
        <f t="shared" si="613"/>
        <v>13015</v>
      </c>
      <c r="I13016" s="30" t="str">
        <f>IF(G13016='Check Register'!$E$1,H13016,"")</f>
        <v/>
      </c>
      <c r="J13016" s="16" t="str">
        <f t="shared" si="612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11"/>
        <v>August 21</v>
      </c>
      <c r="H13017" s="27">
        <f t="shared" si="613"/>
        <v>13016</v>
      </c>
      <c r="I13017" s="30" t="str">
        <f>IF(G13017='Check Register'!$E$1,H13017,"")</f>
        <v/>
      </c>
      <c r="J13017" s="16" t="str">
        <f t="shared" si="612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11"/>
        <v>August 21</v>
      </c>
      <c r="H13018" s="27">
        <f t="shared" si="613"/>
        <v>13017</v>
      </c>
      <c r="I13018" s="30" t="str">
        <f>IF(G13018='Check Register'!$E$1,H13018,"")</f>
        <v/>
      </c>
      <c r="J13018" s="16" t="str">
        <f t="shared" si="612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11"/>
        <v>August 21</v>
      </c>
      <c r="H13019" s="27">
        <f t="shared" si="613"/>
        <v>13018</v>
      </c>
      <c r="I13019" s="30" t="str">
        <f>IF(G13019='Check Register'!$E$1,H13019,"")</f>
        <v/>
      </c>
      <c r="J13019" s="16" t="str">
        <f t="shared" si="612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11"/>
        <v>August 21</v>
      </c>
      <c r="H13020" s="27">
        <f t="shared" si="613"/>
        <v>13019</v>
      </c>
      <c r="I13020" s="30" t="str">
        <f>IF(G13020='Check Register'!$E$1,H13020,"")</f>
        <v/>
      </c>
      <c r="J13020" s="16" t="str">
        <f t="shared" si="612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11"/>
        <v>August 21</v>
      </c>
      <c r="H13021" s="27">
        <f t="shared" si="613"/>
        <v>13020</v>
      </c>
      <c r="I13021" s="30" t="str">
        <f>IF(G13021='Check Register'!$E$1,H13021,"")</f>
        <v/>
      </c>
      <c r="J13021" s="16" t="str">
        <f t="shared" si="612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11"/>
        <v>August 21</v>
      </c>
      <c r="H13022" s="27">
        <f t="shared" si="613"/>
        <v>13021</v>
      </c>
      <c r="I13022" s="30" t="str">
        <f>IF(G13022='Check Register'!$E$1,H13022,"")</f>
        <v/>
      </c>
      <c r="J13022" s="16" t="str">
        <f t="shared" si="612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11"/>
        <v>August 21</v>
      </c>
      <c r="H13023" s="27">
        <f t="shared" si="613"/>
        <v>13022</v>
      </c>
      <c r="I13023" s="30" t="str">
        <f>IF(G13023='Check Register'!$E$1,H13023,"")</f>
        <v/>
      </c>
      <c r="J13023" s="16" t="str">
        <f t="shared" si="612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11"/>
        <v>August 21</v>
      </c>
      <c r="H13024" s="27">
        <f t="shared" si="613"/>
        <v>13023</v>
      </c>
      <c r="I13024" s="30" t="str">
        <f>IF(G13024='Check Register'!$E$1,H13024,"")</f>
        <v/>
      </c>
      <c r="J13024" s="16" t="str">
        <f t="shared" si="612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11"/>
        <v>August 21</v>
      </c>
      <c r="H13025" s="27">
        <f t="shared" si="613"/>
        <v>13024</v>
      </c>
      <c r="I13025" s="30" t="str">
        <f>IF(G13025='Check Register'!$E$1,H13025,"")</f>
        <v/>
      </c>
      <c r="J13025" s="16" t="str">
        <f t="shared" si="612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11"/>
        <v>August 21</v>
      </c>
      <c r="H13026" s="27">
        <f t="shared" si="613"/>
        <v>13025</v>
      </c>
      <c r="I13026" s="30" t="str">
        <f>IF(G13026='Check Register'!$E$1,H13026,"")</f>
        <v/>
      </c>
      <c r="J13026" s="16" t="str">
        <f t="shared" si="612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11"/>
        <v>August 21</v>
      </c>
      <c r="H13027" s="27">
        <f t="shared" si="613"/>
        <v>13026</v>
      </c>
      <c r="I13027" s="30" t="str">
        <f>IF(G13027='Check Register'!$E$1,H13027,"")</f>
        <v/>
      </c>
      <c r="J13027" s="16" t="str">
        <f t="shared" si="612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11"/>
        <v>August 21</v>
      </c>
      <c r="H13028" s="27">
        <f t="shared" si="613"/>
        <v>13027</v>
      </c>
      <c r="I13028" s="30" t="str">
        <f>IF(G13028='Check Register'!$E$1,H13028,"")</f>
        <v/>
      </c>
      <c r="J13028" s="16" t="str">
        <f t="shared" si="612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11"/>
        <v>August 21</v>
      </c>
      <c r="H13029" s="27">
        <f t="shared" si="613"/>
        <v>13028</v>
      </c>
      <c r="I13029" s="30" t="str">
        <f>IF(G13029='Check Register'!$E$1,H13029,"")</f>
        <v/>
      </c>
      <c r="J13029" s="16" t="str">
        <f t="shared" si="612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11"/>
        <v>August 21</v>
      </c>
      <c r="H13030" s="27">
        <f t="shared" si="613"/>
        <v>13029</v>
      </c>
      <c r="I13030" s="30" t="str">
        <f>IF(G13030='Check Register'!$E$1,H13030,"")</f>
        <v/>
      </c>
      <c r="J13030" s="16" t="str">
        <f t="shared" si="612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11"/>
        <v>August 21</v>
      </c>
      <c r="H13031" s="27">
        <f t="shared" si="613"/>
        <v>13030</v>
      </c>
      <c r="I13031" s="30" t="str">
        <f>IF(G13031='Check Register'!$E$1,H13031,"")</f>
        <v/>
      </c>
      <c r="J13031" s="16" t="str">
        <f t="shared" si="612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11"/>
        <v>August 21</v>
      </c>
      <c r="H13032" s="27">
        <f t="shared" si="613"/>
        <v>13031</v>
      </c>
      <c r="I13032" s="30" t="str">
        <f>IF(G13032='Check Register'!$E$1,H13032,"")</f>
        <v/>
      </c>
      <c r="J13032" s="16" t="str">
        <f t="shared" si="612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11"/>
        <v>August 21</v>
      </c>
      <c r="H13033" s="27">
        <f t="shared" si="613"/>
        <v>13032</v>
      </c>
      <c r="I13033" s="30" t="str">
        <f>IF(G13033='Check Register'!$E$1,H13033,"")</f>
        <v/>
      </c>
      <c r="J13033" s="16" t="str">
        <f t="shared" si="612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11"/>
        <v>August 21</v>
      </c>
      <c r="H13034" s="27">
        <f t="shared" si="613"/>
        <v>13033</v>
      </c>
      <c r="I13034" s="30" t="str">
        <f>IF(G13034='Check Register'!$E$1,H13034,"")</f>
        <v/>
      </c>
      <c r="J13034" s="16" t="str">
        <f t="shared" si="612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11"/>
        <v>August 21</v>
      </c>
      <c r="H13035" s="27">
        <f t="shared" si="613"/>
        <v>13034</v>
      </c>
      <c r="I13035" s="30" t="str">
        <f>IF(G13035='Check Register'!$E$1,H13035,"")</f>
        <v/>
      </c>
      <c r="J13035" s="16" t="str">
        <f t="shared" si="612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11"/>
        <v>August 21</v>
      </c>
      <c r="H13036" s="27">
        <f t="shared" si="613"/>
        <v>13035</v>
      </c>
      <c r="I13036" s="30" t="str">
        <f>IF(G13036='Check Register'!$E$1,H13036,"")</f>
        <v/>
      </c>
      <c r="J13036" s="16" t="str">
        <f t="shared" si="612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11"/>
        <v>August 21</v>
      </c>
      <c r="H13037" s="27">
        <f t="shared" si="613"/>
        <v>13036</v>
      </c>
      <c r="I13037" s="30" t="str">
        <f>IF(G13037='Check Register'!$E$1,H13037,"")</f>
        <v/>
      </c>
      <c r="J13037" s="16" t="str">
        <f t="shared" si="612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11"/>
        <v>August 21</v>
      </c>
      <c r="H13038" s="27">
        <f t="shared" si="613"/>
        <v>13037</v>
      </c>
      <c r="I13038" s="30" t="str">
        <f>IF(G13038='Check Register'!$E$1,H13038,"")</f>
        <v/>
      </c>
      <c r="J13038" s="16" t="str">
        <f t="shared" si="612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11"/>
        <v>August 21</v>
      </c>
      <c r="H13039" s="27">
        <f t="shared" si="613"/>
        <v>13038</v>
      </c>
      <c r="I13039" s="30" t="str">
        <f>IF(G13039='Check Register'!$E$1,H13039,"")</f>
        <v/>
      </c>
      <c r="J13039" s="16" t="str">
        <f t="shared" si="612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11"/>
        <v>August 21</v>
      </c>
      <c r="H13040" s="27">
        <f t="shared" si="613"/>
        <v>13039</v>
      </c>
      <c r="I13040" s="30" t="str">
        <f>IF(G13040='Check Register'!$E$1,H13040,"")</f>
        <v/>
      </c>
      <c r="J13040" s="16" t="str">
        <f t="shared" si="612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11"/>
        <v>August 21</v>
      </c>
      <c r="H13041" s="27">
        <f t="shared" si="613"/>
        <v>13040</v>
      </c>
      <c r="I13041" s="30" t="str">
        <f>IF(G13041='Check Register'!$E$1,H13041,"")</f>
        <v/>
      </c>
      <c r="J13041" s="16" t="str">
        <f t="shared" si="612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11"/>
        <v>August 21</v>
      </c>
      <c r="H13042" s="27">
        <f t="shared" si="613"/>
        <v>13041</v>
      </c>
      <c r="I13042" s="30" t="str">
        <f>IF(G13042='Check Register'!$E$1,H13042,"")</f>
        <v/>
      </c>
      <c r="J13042" s="16" t="str">
        <f t="shared" si="612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11"/>
        <v>August 21</v>
      </c>
      <c r="H13043" s="27">
        <f t="shared" si="613"/>
        <v>13042</v>
      </c>
      <c r="I13043" s="30" t="str">
        <f>IF(G13043='Check Register'!$E$1,H13043,"")</f>
        <v/>
      </c>
      <c r="J13043" s="16" t="str">
        <f t="shared" si="612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11"/>
        <v>August 21</v>
      </c>
      <c r="H13044" s="27">
        <f t="shared" si="613"/>
        <v>13043</v>
      </c>
      <c r="I13044" s="30" t="str">
        <f>IF(G13044='Check Register'!$E$1,H13044,"")</f>
        <v/>
      </c>
      <c r="J13044" s="16" t="str">
        <f t="shared" si="612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11"/>
        <v>August 21</v>
      </c>
      <c r="H13045" s="27">
        <f t="shared" si="613"/>
        <v>13044</v>
      </c>
      <c r="I13045" s="30" t="str">
        <f>IF(G13045='Check Register'!$E$1,H13045,"")</f>
        <v/>
      </c>
      <c r="J13045" s="16" t="str">
        <f t="shared" si="612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11"/>
        <v>August 21</v>
      </c>
      <c r="H13046" s="27">
        <f t="shared" si="613"/>
        <v>13045</v>
      </c>
      <c r="I13046" s="30" t="str">
        <f>IF(G13046='Check Register'!$E$1,H13046,"")</f>
        <v/>
      </c>
      <c r="J13046" s="16" t="str">
        <f t="shared" si="612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11"/>
        <v>August 21</v>
      </c>
      <c r="H13047" s="27">
        <f t="shared" si="613"/>
        <v>13046</v>
      </c>
      <c r="I13047" s="30" t="str">
        <f>IF(G13047='Check Register'!$E$1,H13047,"")</f>
        <v/>
      </c>
      <c r="J13047" s="16" t="str">
        <f t="shared" si="612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11"/>
        <v>August 21</v>
      </c>
      <c r="H13048" s="27">
        <f t="shared" si="613"/>
        <v>13047</v>
      </c>
      <c r="I13048" s="30" t="str">
        <f>IF(G13048='Check Register'!$E$1,H13048,"")</f>
        <v/>
      </c>
      <c r="J13048" s="16" t="str">
        <f t="shared" si="612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11"/>
        <v>August 21</v>
      </c>
      <c r="H13049" s="27">
        <f t="shared" si="613"/>
        <v>13048</v>
      </c>
      <c r="I13049" s="30" t="str">
        <f>IF(G13049='Check Register'!$E$1,H13049,"")</f>
        <v/>
      </c>
      <c r="J13049" s="16" t="str">
        <f t="shared" si="612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11"/>
        <v>August 21</v>
      </c>
      <c r="H13050" s="27">
        <f t="shared" si="613"/>
        <v>13049</v>
      </c>
      <c r="I13050" s="30" t="str">
        <f>IF(G13050='Check Register'!$E$1,H13050,"")</f>
        <v/>
      </c>
      <c r="J13050" s="16" t="str">
        <f t="shared" si="612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11"/>
        <v>August 21</v>
      </c>
      <c r="H13051" s="27">
        <f t="shared" si="613"/>
        <v>13050</v>
      </c>
      <c r="I13051" s="30" t="str">
        <f>IF(G13051='Check Register'!$E$1,H13051,"")</f>
        <v/>
      </c>
      <c r="J13051" s="16" t="str">
        <f t="shared" si="612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11"/>
        <v>August 21</v>
      </c>
      <c r="H13052" s="27">
        <f t="shared" si="613"/>
        <v>13051</v>
      </c>
      <c r="I13052" s="30" t="str">
        <f>IF(G13052='Check Register'!$E$1,H13052,"")</f>
        <v/>
      </c>
      <c r="J13052" s="16" t="str">
        <f t="shared" si="612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11"/>
        <v>August 21</v>
      </c>
      <c r="H13053" s="27">
        <f t="shared" si="613"/>
        <v>13052</v>
      </c>
      <c r="I13053" s="30" t="str">
        <f>IF(G13053='Check Register'!$E$1,H13053,"")</f>
        <v/>
      </c>
      <c r="J13053" s="16" t="str">
        <f t="shared" si="612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11"/>
        <v>August 21</v>
      </c>
      <c r="H13054" s="27">
        <f t="shared" si="613"/>
        <v>13053</v>
      </c>
      <c r="I13054" s="30" t="str">
        <f>IF(G13054='Check Register'!$E$1,H13054,"")</f>
        <v/>
      </c>
      <c r="J13054" s="16" t="str">
        <f t="shared" si="612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11"/>
        <v>August 21</v>
      </c>
      <c r="H13055" s="27">
        <f t="shared" si="613"/>
        <v>13054</v>
      </c>
      <c r="I13055" s="30" t="str">
        <f>IF(G13055='Check Register'!$E$1,H13055,"")</f>
        <v/>
      </c>
      <c r="J13055" s="16" t="str">
        <f t="shared" si="612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11"/>
        <v>August 21</v>
      </c>
      <c r="H13056" s="27">
        <f t="shared" si="613"/>
        <v>13055</v>
      </c>
      <c r="I13056" s="30" t="str">
        <f>IF(G13056='Check Register'!$E$1,H13056,"")</f>
        <v/>
      </c>
      <c r="J13056" s="16" t="str">
        <f t="shared" si="612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11"/>
        <v>August 21</v>
      </c>
      <c r="H13057" s="27">
        <f t="shared" si="613"/>
        <v>13056</v>
      </c>
      <c r="I13057" s="30" t="str">
        <f>IF(G13057='Check Register'!$E$1,H13057,"")</f>
        <v/>
      </c>
      <c r="J13057" s="16" t="str">
        <f t="shared" si="612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4">VLOOKUP(C13058,W:Y,3,TRUE)</f>
        <v>August 21</v>
      </c>
      <c r="H13058" s="27">
        <f t="shared" si="613"/>
        <v>13057</v>
      </c>
      <c r="I13058" s="30" t="str">
        <f>IF(G13058='Check Register'!$E$1,H13058,"")</f>
        <v/>
      </c>
      <c r="J13058" s="16" t="str">
        <f t="shared" ref="J13058:J13121" si="615">IFERROR(SMALL($I$2:$I$100000,H13058),"")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4"/>
        <v>August 21</v>
      </c>
      <c r="H13059" s="27">
        <f t="shared" si="613"/>
        <v>13058</v>
      </c>
      <c r="I13059" s="30" t="str">
        <f>IF(G13059='Check Register'!$E$1,H13059,"")</f>
        <v/>
      </c>
      <c r="J13059" s="16" t="str">
        <f t="shared" si="615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4"/>
        <v>August 21</v>
      </c>
      <c r="H13060" s="27">
        <f t="shared" si="613"/>
        <v>13059</v>
      </c>
      <c r="I13060" s="30" t="str">
        <f>IF(G13060='Check Register'!$E$1,H13060,"")</f>
        <v/>
      </c>
      <c r="J13060" s="16" t="str">
        <f t="shared" si="615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4"/>
        <v>August 21</v>
      </c>
      <c r="H13061" s="27">
        <f t="shared" si="613"/>
        <v>13060</v>
      </c>
      <c r="I13061" s="30" t="str">
        <f>IF(G13061='Check Register'!$E$1,H13061,"")</f>
        <v/>
      </c>
      <c r="J13061" s="16" t="str">
        <f t="shared" si="615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4"/>
        <v>August 21</v>
      </c>
      <c r="H13062" s="27">
        <f t="shared" si="613"/>
        <v>13061</v>
      </c>
      <c r="I13062" s="30" t="str">
        <f>IF(G13062='Check Register'!$E$1,H13062,"")</f>
        <v/>
      </c>
      <c r="J13062" s="16" t="str">
        <f t="shared" si="615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4"/>
        <v>September 21</v>
      </c>
      <c r="H13063" s="27">
        <f t="shared" si="613"/>
        <v>13062</v>
      </c>
      <c r="I13063" s="30" t="str">
        <f>IF(G13063='Check Register'!$E$1,H13063,"")</f>
        <v/>
      </c>
      <c r="J13063" s="16" t="str">
        <f t="shared" si="615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4"/>
        <v>September 21</v>
      </c>
      <c r="H13064" s="27">
        <f t="shared" ref="H13064:H13127" si="616">1+H13063</f>
        <v>13063</v>
      </c>
      <c r="I13064" s="30" t="str">
        <f>IF(G13064='Check Register'!$E$1,H13064,"")</f>
        <v/>
      </c>
      <c r="J13064" s="16" t="str">
        <f t="shared" si="615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4"/>
        <v>September 21</v>
      </c>
      <c r="H13065" s="27">
        <f t="shared" si="616"/>
        <v>13064</v>
      </c>
      <c r="I13065" s="30" t="str">
        <f>IF(G13065='Check Register'!$E$1,H13065,"")</f>
        <v/>
      </c>
      <c r="J13065" s="16" t="str">
        <f t="shared" si="615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4"/>
        <v>September 21</v>
      </c>
      <c r="H13066" s="27">
        <f t="shared" si="616"/>
        <v>13065</v>
      </c>
      <c r="I13066" s="30" t="str">
        <f>IF(G13066='Check Register'!$E$1,H13066,"")</f>
        <v/>
      </c>
      <c r="J13066" s="16" t="str">
        <f t="shared" si="615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4"/>
        <v>September 21</v>
      </c>
      <c r="H13067" s="27">
        <f t="shared" si="616"/>
        <v>13066</v>
      </c>
      <c r="I13067" s="30" t="str">
        <f>IF(G13067='Check Register'!$E$1,H13067,"")</f>
        <v/>
      </c>
      <c r="J13067" s="16" t="str">
        <f t="shared" si="615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4"/>
        <v>September 21</v>
      </c>
      <c r="H13068" s="27">
        <f t="shared" si="616"/>
        <v>13067</v>
      </c>
      <c r="I13068" s="30" t="str">
        <f>IF(G13068='Check Register'!$E$1,H13068,"")</f>
        <v/>
      </c>
      <c r="J13068" s="16" t="str">
        <f t="shared" si="615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4"/>
        <v>September 21</v>
      </c>
      <c r="H13069" s="27">
        <f t="shared" si="616"/>
        <v>13068</v>
      </c>
      <c r="I13069" s="30" t="str">
        <f>IF(G13069='Check Register'!$E$1,H13069,"")</f>
        <v/>
      </c>
      <c r="J13069" s="16" t="str">
        <f t="shared" si="615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4"/>
        <v>September 21</v>
      </c>
      <c r="H13070" s="27">
        <f t="shared" si="616"/>
        <v>13069</v>
      </c>
      <c r="I13070" s="30" t="str">
        <f>IF(G13070='Check Register'!$E$1,H13070,"")</f>
        <v/>
      </c>
      <c r="J13070" s="16" t="str">
        <f t="shared" si="615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4"/>
        <v>September 21</v>
      </c>
      <c r="H13071" s="27">
        <f t="shared" si="616"/>
        <v>13070</v>
      </c>
      <c r="I13071" s="30" t="str">
        <f>IF(G13071='Check Register'!$E$1,H13071,"")</f>
        <v/>
      </c>
      <c r="J13071" s="16" t="str">
        <f t="shared" si="615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4"/>
        <v>September 21</v>
      </c>
      <c r="H13072" s="27">
        <f t="shared" si="616"/>
        <v>13071</v>
      </c>
      <c r="I13072" s="30" t="str">
        <f>IF(G13072='Check Register'!$E$1,H13072,"")</f>
        <v/>
      </c>
      <c r="J13072" s="16" t="str">
        <f t="shared" si="615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4"/>
        <v>September 21</v>
      </c>
      <c r="H13073" s="27">
        <f t="shared" si="616"/>
        <v>13072</v>
      </c>
      <c r="I13073" s="30" t="str">
        <f>IF(G13073='Check Register'!$E$1,H13073,"")</f>
        <v/>
      </c>
      <c r="J13073" s="16" t="str">
        <f t="shared" si="615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4"/>
        <v>September 21</v>
      </c>
      <c r="H13074" s="27">
        <f t="shared" si="616"/>
        <v>13073</v>
      </c>
      <c r="I13074" s="30" t="str">
        <f>IF(G13074='Check Register'!$E$1,H13074,"")</f>
        <v/>
      </c>
      <c r="J13074" s="16" t="str">
        <f t="shared" si="615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4"/>
        <v>September 21</v>
      </c>
      <c r="H13075" s="27">
        <f t="shared" si="616"/>
        <v>13074</v>
      </c>
      <c r="I13075" s="30" t="str">
        <f>IF(G13075='Check Register'!$E$1,H13075,"")</f>
        <v/>
      </c>
      <c r="J13075" s="16" t="str">
        <f t="shared" si="615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4"/>
        <v>September 21</v>
      </c>
      <c r="H13076" s="27">
        <f t="shared" si="616"/>
        <v>13075</v>
      </c>
      <c r="I13076" s="30" t="str">
        <f>IF(G13076='Check Register'!$E$1,H13076,"")</f>
        <v/>
      </c>
      <c r="J13076" s="16" t="str">
        <f t="shared" si="615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4"/>
        <v>September 21</v>
      </c>
      <c r="H13077" s="27">
        <f t="shared" si="616"/>
        <v>13076</v>
      </c>
      <c r="I13077" s="30" t="str">
        <f>IF(G13077='Check Register'!$E$1,H13077,"")</f>
        <v/>
      </c>
      <c r="J13077" s="16" t="str">
        <f t="shared" si="615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4"/>
        <v>September 21</v>
      </c>
      <c r="H13078" s="27">
        <f t="shared" si="616"/>
        <v>13077</v>
      </c>
      <c r="I13078" s="30" t="str">
        <f>IF(G13078='Check Register'!$E$1,H13078,"")</f>
        <v/>
      </c>
      <c r="J13078" s="16" t="str">
        <f t="shared" si="615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4"/>
        <v>September 21</v>
      </c>
      <c r="H13079" s="27">
        <f t="shared" si="616"/>
        <v>13078</v>
      </c>
      <c r="I13079" s="30" t="str">
        <f>IF(G13079='Check Register'!$E$1,H13079,"")</f>
        <v/>
      </c>
      <c r="J13079" s="16" t="str">
        <f t="shared" si="615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4"/>
        <v>September 21</v>
      </c>
      <c r="H13080" s="27">
        <f t="shared" si="616"/>
        <v>13079</v>
      </c>
      <c r="I13080" s="30" t="str">
        <f>IF(G13080='Check Register'!$E$1,H13080,"")</f>
        <v/>
      </c>
      <c r="J13080" s="16" t="str">
        <f t="shared" si="615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4"/>
        <v>September 21</v>
      </c>
      <c r="H13081" s="27">
        <f t="shared" si="616"/>
        <v>13080</v>
      </c>
      <c r="I13081" s="30" t="str">
        <f>IF(G13081='Check Register'!$E$1,H13081,"")</f>
        <v/>
      </c>
      <c r="J13081" s="16" t="str">
        <f t="shared" si="615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4"/>
        <v>September 21</v>
      </c>
      <c r="H13082" s="27">
        <f t="shared" si="616"/>
        <v>13081</v>
      </c>
      <c r="I13082" s="30" t="str">
        <f>IF(G13082='Check Register'!$E$1,H13082,"")</f>
        <v/>
      </c>
      <c r="J13082" s="16" t="str">
        <f t="shared" si="615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4"/>
        <v>September 21</v>
      </c>
      <c r="H13083" s="27">
        <f t="shared" si="616"/>
        <v>13082</v>
      </c>
      <c r="I13083" s="30" t="str">
        <f>IF(G13083='Check Register'!$E$1,H13083,"")</f>
        <v/>
      </c>
      <c r="J13083" s="16" t="str">
        <f t="shared" si="615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4"/>
        <v>September 21</v>
      </c>
      <c r="H13084" s="27">
        <f t="shared" si="616"/>
        <v>13083</v>
      </c>
      <c r="I13084" s="30" t="str">
        <f>IF(G13084='Check Register'!$E$1,H13084,"")</f>
        <v/>
      </c>
      <c r="J13084" s="16" t="str">
        <f t="shared" si="615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4"/>
        <v>September 21</v>
      </c>
      <c r="H13085" s="27">
        <f t="shared" si="616"/>
        <v>13084</v>
      </c>
      <c r="I13085" s="30" t="str">
        <f>IF(G13085='Check Register'!$E$1,H13085,"")</f>
        <v/>
      </c>
      <c r="J13085" s="16" t="str">
        <f t="shared" si="615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4"/>
        <v>September 21</v>
      </c>
      <c r="H13086" s="27">
        <f t="shared" si="616"/>
        <v>13085</v>
      </c>
      <c r="I13086" s="30" t="str">
        <f>IF(G13086='Check Register'!$E$1,H13086,"")</f>
        <v/>
      </c>
      <c r="J13086" s="16" t="str">
        <f t="shared" si="615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4"/>
        <v>September 21</v>
      </c>
      <c r="H13087" s="27">
        <f t="shared" si="616"/>
        <v>13086</v>
      </c>
      <c r="I13087" s="30" t="str">
        <f>IF(G13087='Check Register'!$E$1,H13087,"")</f>
        <v/>
      </c>
      <c r="J13087" s="16" t="str">
        <f t="shared" si="615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4"/>
        <v>September 21</v>
      </c>
      <c r="H13088" s="27">
        <f t="shared" si="616"/>
        <v>13087</v>
      </c>
      <c r="I13088" s="30" t="str">
        <f>IF(G13088='Check Register'!$E$1,H13088,"")</f>
        <v/>
      </c>
      <c r="J13088" s="16" t="str">
        <f t="shared" si="615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4"/>
        <v>September 21</v>
      </c>
      <c r="H13089" s="27">
        <f t="shared" si="616"/>
        <v>13088</v>
      </c>
      <c r="I13089" s="30" t="str">
        <f>IF(G13089='Check Register'!$E$1,H13089,"")</f>
        <v/>
      </c>
      <c r="J13089" s="16" t="str">
        <f t="shared" si="615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4"/>
        <v>September 21</v>
      </c>
      <c r="H13090" s="27">
        <f t="shared" si="616"/>
        <v>13089</v>
      </c>
      <c r="I13090" s="30" t="str">
        <f>IF(G13090='Check Register'!$E$1,H13090,"")</f>
        <v/>
      </c>
      <c r="J13090" s="16" t="str">
        <f t="shared" si="615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4"/>
        <v>September 21</v>
      </c>
      <c r="H13091" s="27">
        <f t="shared" si="616"/>
        <v>13090</v>
      </c>
      <c r="I13091" s="30" t="str">
        <f>IF(G13091='Check Register'!$E$1,H13091,"")</f>
        <v/>
      </c>
      <c r="J13091" s="16" t="str">
        <f t="shared" si="615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4"/>
        <v>September 21</v>
      </c>
      <c r="H13092" s="27">
        <f t="shared" si="616"/>
        <v>13091</v>
      </c>
      <c r="I13092" s="30" t="str">
        <f>IF(G13092='Check Register'!$E$1,H13092,"")</f>
        <v/>
      </c>
      <c r="J13092" s="16" t="str">
        <f t="shared" si="615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4"/>
        <v>September 21</v>
      </c>
      <c r="H13093" s="27">
        <f t="shared" si="616"/>
        <v>13092</v>
      </c>
      <c r="I13093" s="30" t="str">
        <f>IF(G13093='Check Register'!$E$1,H13093,"")</f>
        <v/>
      </c>
      <c r="J13093" s="16" t="str">
        <f t="shared" si="615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4"/>
        <v>September 21</v>
      </c>
      <c r="H13094" s="27">
        <f t="shared" si="616"/>
        <v>13093</v>
      </c>
      <c r="I13094" s="30" t="str">
        <f>IF(G13094='Check Register'!$E$1,H13094,"")</f>
        <v/>
      </c>
      <c r="J13094" s="16" t="str">
        <f t="shared" si="615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4"/>
        <v>September 21</v>
      </c>
      <c r="H13095" s="27">
        <f t="shared" si="616"/>
        <v>13094</v>
      </c>
      <c r="I13095" s="30" t="str">
        <f>IF(G13095='Check Register'!$E$1,H13095,"")</f>
        <v/>
      </c>
      <c r="J13095" s="16" t="str">
        <f t="shared" si="615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4"/>
        <v>September 21</v>
      </c>
      <c r="H13096" s="27">
        <f t="shared" si="616"/>
        <v>13095</v>
      </c>
      <c r="I13096" s="30" t="str">
        <f>IF(G13096='Check Register'!$E$1,H13096,"")</f>
        <v/>
      </c>
      <c r="J13096" s="16" t="str">
        <f t="shared" si="615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4"/>
        <v>September 21</v>
      </c>
      <c r="H13097" s="27">
        <f t="shared" si="616"/>
        <v>13096</v>
      </c>
      <c r="I13097" s="30" t="str">
        <f>IF(G13097='Check Register'!$E$1,H13097,"")</f>
        <v/>
      </c>
      <c r="J13097" s="16" t="str">
        <f t="shared" si="615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4"/>
        <v>September 21</v>
      </c>
      <c r="H13098" s="27">
        <f t="shared" si="616"/>
        <v>13097</v>
      </c>
      <c r="I13098" s="30" t="str">
        <f>IF(G13098='Check Register'!$E$1,H13098,"")</f>
        <v/>
      </c>
      <c r="J13098" s="16" t="str">
        <f t="shared" si="615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4"/>
        <v>September 21</v>
      </c>
      <c r="H13099" s="27">
        <f t="shared" si="616"/>
        <v>13098</v>
      </c>
      <c r="I13099" s="30" t="str">
        <f>IF(G13099='Check Register'!$E$1,H13099,"")</f>
        <v/>
      </c>
      <c r="J13099" s="16" t="str">
        <f t="shared" si="615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4"/>
        <v>September 21</v>
      </c>
      <c r="H13100" s="27">
        <f t="shared" si="616"/>
        <v>13099</v>
      </c>
      <c r="I13100" s="30" t="str">
        <f>IF(G13100='Check Register'!$E$1,H13100,"")</f>
        <v/>
      </c>
      <c r="J13100" s="16" t="str">
        <f t="shared" si="615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4"/>
        <v>September 21</v>
      </c>
      <c r="H13101" s="27">
        <f t="shared" si="616"/>
        <v>13100</v>
      </c>
      <c r="I13101" s="30" t="str">
        <f>IF(G13101='Check Register'!$E$1,H13101,"")</f>
        <v/>
      </c>
      <c r="J13101" s="16" t="str">
        <f t="shared" si="615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4"/>
        <v>September 21</v>
      </c>
      <c r="H13102" s="27">
        <f t="shared" si="616"/>
        <v>13101</v>
      </c>
      <c r="I13102" s="30" t="str">
        <f>IF(G13102='Check Register'!$E$1,H13102,"")</f>
        <v/>
      </c>
      <c r="J13102" s="16" t="str">
        <f t="shared" si="615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4"/>
        <v>September 21</v>
      </c>
      <c r="H13103" s="27">
        <f t="shared" si="616"/>
        <v>13102</v>
      </c>
      <c r="I13103" s="30" t="str">
        <f>IF(G13103='Check Register'!$E$1,H13103,"")</f>
        <v/>
      </c>
      <c r="J13103" s="16" t="str">
        <f t="shared" si="615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4"/>
        <v>September 21</v>
      </c>
      <c r="H13104" s="27">
        <f t="shared" si="616"/>
        <v>13103</v>
      </c>
      <c r="I13104" s="30" t="str">
        <f>IF(G13104='Check Register'!$E$1,H13104,"")</f>
        <v/>
      </c>
      <c r="J13104" s="16" t="str">
        <f t="shared" si="615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4"/>
        <v>September 21</v>
      </c>
      <c r="H13105" s="27">
        <f t="shared" si="616"/>
        <v>13104</v>
      </c>
      <c r="I13105" s="30" t="str">
        <f>IF(G13105='Check Register'!$E$1,H13105,"")</f>
        <v/>
      </c>
      <c r="J13105" s="16" t="str">
        <f t="shared" si="615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4"/>
        <v>September 21</v>
      </c>
      <c r="H13106" s="27">
        <f t="shared" si="616"/>
        <v>13105</v>
      </c>
      <c r="I13106" s="30" t="str">
        <f>IF(G13106='Check Register'!$E$1,H13106,"")</f>
        <v/>
      </c>
      <c r="J13106" s="16" t="str">
        <f t="shared" si="615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4"/>
        <v>September 21</v>
      </c>
      <c r="H13107" s="27">
        <f t="shared" si="616"/>
        <v>13106</v>
      </c>
      <c r="I13107" s="30" t="str">
        <f>IF(G13107='Check Register'!$E$1,H13107,"")</f>
        <v/>
      </c>
      <c r="J13107" s="16" t="str">
        <f t="shared" si="615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4"/>
        <v>September 21</v>
      </c>
      <c r="H13108" s="27">
        <f t="shared" si="616"/>
        <v>13107</v>
      </c>
      <c r="I13108" s="30" t="str">
        <f>IF(G13108='Check Register'!$E$1,H13108,"")</f>
        <v/>
      </c>
      <c r="J13108" s="16" t="str">
        <f t="shared" si="615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4"/>
        <v>September 21</v>
      </c>
      <c r="H13109" s="27">
        <f t="shared" si="616"/>
        <v>13108</v>
      </c>
      <c r="I13109" s="30" t="str">
        <f>IF(G13109='Check Register'!$E$1,H13109,"")</f>
        <v/>
      </c>
      <c r="J13109" s="16" t="str">
        <f t="shared" si="615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4"/>
        <v>September 21</v>
      </c>
      <c r="H13110" s="27">
        <f t="shared" si="616"/>
        <v>13109</v>
      </c>
      <c r="I13110" s="30" t="str">
        <f>IF(G13110='Check Register'!$E$1,H13110,"")</f>
        <v/>
      </c>
      <c r="J13110" s="16" t="str">
        <f t="shared" si="615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4"/>
        <v>September 21</v>
      </c>
      <c r="H13111" s="27">
        <f t="shared" si="616"/>
        <v>13110</v>
      </c>
      <c r="I13111" s="30" t="str">
        <f>IF(G13111='Check Register'!$E$1,H13111,"")</f>
        <v/>
      </c>
      <c r="J13111" s="16" t="str">
        <f t="shared" si="615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4"/>
        <v>September 21</v>
      </c>
      <c r="H13112" s="27">
        <f t="shared" si="616"/>
        <v>13111</v>
      </c>
      <c r="I13112" s="30" t="str">
        <f>IF(G13112='Check Register'!$E$1,H13112,"")</f>
        <v/>
      </c>
      <c r="J13112" s="16" t="str">
        <f t="shared" si="615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4"/>
        <v>September 21</v>
      </c>
      <c r="H13113" s="27">
        <f t="shared" si="616"/>
        <v>13112</v>
      </c>
      <c r="I13113" s="30" t="str">
        <f>IF(G13113='Check Register'!$E$1,H13113,"")</f>
        <v/>
      </c>
      <c r="J13113" s="16" t="str">
        <f t="shared" si="615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4"/>
        <v>September 21</v>
      </c>
      <c r="H13114" s="27">
        <f t="shared" si="616"/>
        <v>13113</v>
      </c>
      <c r="I13114" s="30" t="str">
        <f>IF(G13114='Check Register'!$E$1,H13114,"")</f>
        <v/>
      </c>
      <c r="J13114" s="16" t="str">
        <f t="shared" si="615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4"/>
        <v>September 21</v>
      </c>
      <c r="H13115" s="27">
        <f t="shared" si="616"/>
        <v>13114</v>
      </c>
      <c r="I13115" s="30" t="str">
        <f>IF(G13115='Check Register'!$E$1,H13115,"")</f>
        <v/>
      </c>
      <c r="J13115" s="16" t="str">
        <f t="shared" si="615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4"/>
        <v>September 21</v>
      </c>
      <c r="H13116" s="27">
        <f t="shared" si="616"/>
        <v>13115</v>
      </c>
      <c r="I13116" s="30" t="str">
        <f>IF(G13116='Check Register'!$E$1,H13116,"")</f>
        <v/>
      </c>
      <c r="J13116" s="16" t="str">
        <f t="shared" si="615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4"/>
        <v>September 21</v>
      </c>
      <c r="H13117" s="27">
        <f t="shared" si="616"/>
        <v>13116</v>
      </c>
      <c r="I13117" s="30" t="str">
        <f>IF(G13117='Check Register'!$E$1,H13117,"")</f>
        <v/>
      </c>
      <c r="J13117" s="16" t="str">
        <f t="shared" si="615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4"/>
        <v>September 21</v>
      </c>
      <c r="H13118" s="27">
        <f t="shared" si="616"/>
        <v>13117</v>
      </c>
      <c r="I13118" s="30" t="str">
        <f>IF(G13118='Check Register'!$E$1,H13118,"")</f>
        <v/>
      </c>
      <c r="J13118" s="16" t="str">
        <f t="shared" si="615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4"/>
        <v>September 21</v>
      </c>
      <c r="H13119" s="27">
        <f t="shared" si="616"/>
        <v>13118</v>
      </c>
      <c r="I13119" s="30" t="str">
        <f>IF(G13119='Check Register'!$E$1,H13119,"")</f>
        <v/>
      </c>
      <c r="J13119" s="16" t="str">
        <f t="shared" si="615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4"/>
        <v>September 21</v>
      </c>
      <c r="H13120" s="27">
        <f t="shared" si="616"/>
        <v>13119</v>
      </c>
      <c r="I13120" s="30" t="str">
        <f>IF(G13120='Check Register'!$E$1,H13120,"")</f>
        <v/>
      </c>
      <c r="J13120" s="16" t="str">
        <f t="shared" si="615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4"/>
        <v>September 21</v>
      </c>
      <c r="H13121" s="27">
        <f t="shared" si="616"/>
        <v>13120</v>
      </c>
      <c r="I13121" s="30" t="str">
        <f>IF(G13121='Check Register'!$E$1,H13121,"")</f>
        <v/>
      </c>
      <c r="J13121" s="16" t="str">
        <f t="shared" si="615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7">VLOOKUP(C13122,W:Y,3,TRUE)</f>
        <v>September 21</v>
      </c>
      <c r="H13122" s="27">
        <f t="shared" si="616"/>
        <v>13121</v>
      </c>
      <c r="I13122" s="30" t="str">
        <f>IF(G13122='Check Register'!$E$1,H13122,"")</f>
        <v/>
      </c>
      <c r="J13122" s="16" t="str">
        <f t="shared" ref="J13122:J13185" si="618">IFERROR(SMALL($I$2:$I$100000,H13122),"")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7"/>
        <v>September 21</v>
      </c>
      <c r="H13123" s="27">
        <f t="shared" si="616"/>
        <v>13122</v>
      </c>
      <c r="I13123" s="30" t="str">
        <f>IF(G13123='Check Register'!$E$1,H13123,"")</f>
        <v/>
      </c>
      <c r="J13123" s="16" t="str">
        <f t="shared" si="618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7"/>
        <v>September 21</v>
      </c>
      <c r="H13124" s="27">
        <f t="shared" si="616"/>
        <v>13123</v>
      </c>
      <c r="I13124" s="30" t="str">
        <f>IF(G13124='Check Register'!$E$1,H13124,"")</f>
        <v/>
      </c>
      <c r="J13124" s="16" t="str">
        <f t="shared" si="618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7"/>
        <v>September 21</v>
      </c>
      <c r="H13125" s="27">
        <f t="shared" si="616"/>
        <v>13124</v>
      </c>
      <c r="I13125" s="30" t="str">
        <f>IF(G13125='Check Register'!$E$1,H13125,"")</f>
        <v/>
      </c>
      <c r="J13125" s="16" t="str">
        <f t="shared" si="618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7"/>
        <v>September 21</v>
      </c>
      <c r="H13126" s="27">
        <f t="shared" si="616"/>
        <v>13125</v>
      </c>
      <c r="I13126" s="30" t="str">
        <f>IF(G13126='Check Register'!$E$1,H13126,"")</f>
        <v/>
      </c>
      <c r="J13126" s="16" t="str">
        <f t="shared" si="618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7"/>
        <v>September 21</v>
      </c>
      <c r="H13127" s="27">
        <f t="shared" si="616"/>
        <v>13126</v>
      </c>
      <c r="I13127" s="30" t="str">
        <f>IF(G13127='Check Register'!$E$1,H13127,"")</f>
        <v/>
      </c>
      <c r="J13127" s="16" t="str">
        <f t="shared" si="618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7"/>
        <v>September 21</v>
      </c>
      <c r="H13128" s="27">
        <f t="shared" ref="H13128:H13191" si="619">1+H13127</f>
        <v>13127</v>
      </c>
      <c r="I13128" s="30" t="str">
        <f>IF(G13128='Check Register'!$E$1,H13128,"")</f>
        <v/>
      </c>
      <c r="J13128" s="16" t="str">
        <f t="shared" si="618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7"/>
        <v>September 21</v>
      </c>
      <c r="H13129" s="27">
        <f t="shared" si="619"/>
        <v>13128</v>
      </c>
      <c r="I13129" s="30" t="str">
        <f>IF(G13129='Check Register'!$E$1,H13129,"")</f>
        <v/>
      </c>
      <c r="J13129" s="16" t="str">
        <f t="shared" si="618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7"/>
        <v>September 21</v>
      </c>
      <c r="H13130" s="27">
        <f t="shared" si="619"/>
        <v>13129</v>
      </c>
      <c r="I13130" s="30" t="str">
        <f>IF(G13130='Check Register'!$E$1,H13130,"")</f>
        <v/>
      </c>
      <c r="J13130" s="16" t="str">
        <f t="shared" si="618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7"/>
        <v>September 21</v>
      </c>
      <c r="H13131" s="27">
        <f t="shared" si="619"/>
        <v>13130</v>
      </c>
      <c r="I13131" s="30" t="str">
        <f>IF(G13131='Check Register'!$E$1,H13131,"")</f>
        <v/>
      </c>
      <c r="J13131" s="16" t="str">
        <f t="shared" si="618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7"/>
        <v>September 21</v>
      </c>
      <c r="H13132" s="27">
        <f t="shared" si="619"/>
        <v>13131</v>
      </c>
      <c r="I13132" s="30" t="str">
        <f>IF(G13132='Check Register'!$E$1,H13132,"")</f>
        <v/>
      </c>
      <c r="J13132" s="16" t="str">
        <f t="shared" si="618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7"/>
        <v>September 21</v>
      </c>
      <c r="H13133" s="27">
        <f t="shared" si="619"/>
        <v>13132</v>
      </c>
      <c r="I13133" s="30" t="str">
        <f>IF(G13133='Check Register'!$E$1,H13133,"")</f>
        <v/>
      </c>
      <c r="J13133" s="16" t="str">
        <f t="shared" si="618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7"/>
        <v>September 21</v>
      </c>
      <c r="H13134" s="27">
        <f t="shared" si="619"/>
        <v>13133</v>
      </c>
      <c r="I13134" s="30" t="str">
        <f>IF(G13134='Check Register'!$E$1,H13134,"")</f>
        <v/>
      </c>
      <c r="J13134" s="16" t="str">
        <f t="shared" si="618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7"/>
        <v>September 21</v>
      </c>
      <c r="H13135" s="27">
        <f t="shared" si="619"/>
        <v>13134</v>
      </c>
      <c r="I13135" s="30" t="str">
        <f>IF(G13135='Check Register'!$E$1,H13135,"")</f>
        <v/>
      </c>
      <c r="J13135" s="16" t="str">
        <f t="shared" si="618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7"/>
        <v>September 21</v>
      </c>
      <c r="H13136" s="27">
        <f t="shared" si="619"/>
        <v>13135</v>
      </c>
      <c r="I13136" s="30" t="str">
        <f>IF(G13136='Check Register'!$E$1,H13136,"")</f>
        <v/>
      </c>
      <c r="J13136" s="16" t="str">
        <f t="shared" si="618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7"/>
        <v>September 21</v>
      </c>
      <c r="H13137" s="27">
        <f t="shared" si="619"/>
        <v>13136</v>
      </c>
      <c r="I13137" s="30" t="str">
        <f>IF(G13137='Check Register'!$E$1,H13137,"")</f>
        <v/>
      </c>
      <c r="J13137" s="16" t="str">
        <f t="shared" si="618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7"/>
        <v>September 21</v>
      </c>
      <c r="H13138" s="27">
        <f t="shared" si="619"/>
        <v>13137</v>
      </c>
      <c r="I13138" s="30" t="str">
        <f>IF(G13138='Check Register'!$E$1,H13138,"")</f>
        <v/>
      </c>
      <c r="J13138" s="16" t="str">
        <f t="shared" si="618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7"/>
        <v>September 21</v>
      </c>
      <c r="H13139" s="27">
        <f t="shared" si="619"/>
        <v>13138</v>
      </c>
      <c r="I13139" s="30" t="str">
        <f>IF(G13139='Check Register'!$E$1,H13139,"")</f>
        <v/>
      </c>
      <c r="J13139" s="16" t="str">
        <f t="shared" si="618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7"/>
        <v>September 21</v>
      </c>
      <c r="H13140" s="27">
        <f t="shared" si="619"/>
        <v>13139</v>
      </c>
      <c r="I13140" s="30" t="str">
        <f>IF(G13140='Check Register'!$E$1,H13140,"")</f>
        <v/>
      </c>
      <c r="J13140" s="16" t="str">
        <f t="shared" si="618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7"/>
        <v>September 21</v>
      </c>
      <c r="H13141" s="27">
        <f t="shared" si="619"/>
        <v>13140</v>
      </c>
      <c r="I13141" s="30" t="str">
        <f>IF(G13141='Check Register'!$E$1,H13141,"")</f>
        <v/>
      </c>
      <c r="J13141" s="16" t="str">
        <f t="shared" si="618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7"/>
        <v>September 21</v>
      </c>
      <c r="H13142" s="27">
        <f t="shared" si="619"/>
        <v>13141</v>
      </c>
      <c r="I13142" s="30" t="str">
        <f>IF(G13142='Check Register'!$E$1,H13142,"")</f>
        <v/>
      </c>
      <c r="J13142" s="16" t="str">
        <f t="shared" si="618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7"/>
        <v>September 21</v>
      </c>
      <c r="H13143" s="27">
        <f t="shared" si="619"/>
        <v>13142</v>
      </c>
      <c r="I13143" s="30" t="str">
        <f>IF(G13143='Check Register'!$E$1,H13143,"")</f>
        <v/>
      </c>
      <c r="J13143" s="16" t="str">
        <f t="shared" si="618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7"/>
        <v>September 21</v>
      </c>
      <c r="H13144" s="27">
        <f t="shared" si="619"/>
        <v>13143</v>
      </c>
      <c r="I13144" s="30" t="str">
        <f>IF(G13144='Check Register'!$E$1,H13144,"")</f>
        <v/>
      </c>
      <c r="J13144" s="16" t="str">
        <f t="shared" si="618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7"/>
        <v>September 21</v>
      </c>
      <c r="H13145" s="27">
        <f t="shared" si="619"/>
        <v>13144</v>
      </c>
      <c r="I13145" s="30" t="str">
        <f>IF(G13145='Check Register'!$E$1,H13145,"")</f>
        <v/>
      </c>
      <c r="J13145" s="16" t="str">
        <f t="shared" si="618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7"/>
        <v>September 21</v>
      </c>
      <c r="H13146" s="27">
        <f t="shared" si="619"/>
        <v>13145</v>
      </c>
      <c r="I13146" s="30" t="str">
        <f>IF(G13146='Check Register'!$E$1,H13146,"")</f>
        <v/>
      </c>
      <c r="J13146" s="16" t="str">
        <f t="shared" si="618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7"/>
        <v>September 21</v>
      </c>
      <c r="H13147" s="27">
        <f t="shared" si="619"/>
        <v>13146</v>
      </c>
      <c r="I13147" s="30" t="str">
        <f>IF(G13147='Check Register'!$E$1,H13147,"")</f>
        <v/>
      </c>
      <c r="J13147" s="16" t="str">
        <f t="shared" si="618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7"/>
        <v>September 21</v>
      </c>
      <c r="H13148" s="27">
        <f t="shared" si="619"/>
        <v>13147</v>
      </c>
      <c r="I13148" s="30" t="str">
        <f>IF(G13148='Check Register'!$E$1,H13148,"")</f>
        <v/>
      </c>
      <c r="J13148" s="16" t="str">
        <f t="shared" si="618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7"/>
        <v>September 21</v>
      </c>
      <c r="H13149" s="27">
        <f t="shared" si="619"/>
        <v>13148</v>
      </c>
      <c r="I13149" s="30" t="str">
        <f>IF(G13149='Check Register'!$E$1,H13149,"")</f>
        <v/>
      </c>
      <c r="J13149" s="16" t="str">
        <f t="shared" si="618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7"/>
        <v>September 21</v>
      </c>
      <c r="H13150" s="27">
        <f t="shared" si="619"/>
        <v>13149</v>
      </c>
      <c r="I13150" s="30" t="str">
        <f>IF(G13150='Check Register'!$E$1,H13150,"")</f>
        <v/>
      </c>
      <c r="J13150" s="16" t="str">
        <f t="shared" si="618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7"/>
        <v>September 21</v>
      </c>
      <c r="H13151" s="27">
        <f t="shared" si="619"/>
        <v>13150</v>
      </c>
      <c r="I13151" s="30" t="str">
        <f>IF(G13151='Check Register'!$E$1,H13151,"")</f>
        <v/>
      </c>
      <c r="J13151" s="16" t="str">
        <f t="shared" si="618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7"/>
        <v>September 21</v>
      </c>
      <c r="H13152" s="27">
        <f t="shared" si="619"/>
        <v>13151</v>
      </c>
      <c r="I13152" s="30" t="str">
        <f>IF(G13152='Check Register'!$E$1,H13152,"")</f>
        <v/>
      </c>
      <c r="J13152" s="16" t="str">
        <f t="shared" si="618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7"/>
        <v>September 21</v>
      </c>
      <c r="H13153" s="27">
        <f t="shared" si="619"/>
        <v>13152</v>
      </c>
      <c r="I13153" s="30" t="str">
        <f>IF(G13153='Check Register'!$E$1,H13153,"")</f>
        <v/>
      </c>
      <c r="J13153" s="16" t="str">
        <f t="shared" si="618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7"/>
        <v>September 21</v>
      </c>
      <c r="H13154" s="27">
        <f t="shared" si="619"/>
        <v>13153</v>
      </c>
      <c r="I13154" s="30" t="str">
        <f>IF(G13154='Check Register'!$E$1,H13154,"")</f>
        <v/>
      </c>
      <c r="J13154" s="16" t="str">
        <f t="shared" si="618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7"/>
        <v>September 21</v>
      </c>
      <c r="H13155" s="27">
        <f t="shared" si="619"/>
        <v>13154</v>
      </c>
      <c r="I13155" s="30" t="str">
        <f>IF(G13155='Check Register'!$E$1,H13155,"")</f>
        <v/>
      </c>
      <c r="J13155" s="16" t="str">
        <f t="shared" si="618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7"/>
        <v>September 21</v>
      </c>
      <c r="H13156" s="27">
        <f t="shared" si="619"/>
        <v>13155</v>
      </c>
      <c r="I13156" s="30" t="str">
        <f>IF(G13156='Check Register'!$E$1,H13156,"")</f>
        <v/>
      </c>
      <c r="J13156" s="16" t="str">
        <f t="shared" si="618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7"/>
        <v>September 21</v>
      </c>
      <c r="H13157" s="27">
        <f t="shared" si="619"/>
        <v>13156</v>
      </c>
      <c r="I13157" s="30" t="str">
        <f>IF(G13157='Check Register'!$E$1,H13157,"")</f>
        <v/>
      </c>
      <c r="J13157" s="16" t="str">
        <f t="shared" si="618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7"/>
        <v>September 21</v>
      </c>
      <c r="H13158" s="27">
        <f t="shared" si="619"/>
        <v>13157</v>
      </c>
      <c r="I13158" s="30" t="str">
        <f>IF(G13158='Check Register'!$E$1,H13158,"")</f>
        <v/>
      </c>
      <c r="J13158" s="16" t="str">
        <f t="shared" si="618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7"/>
        <v>September 21</v>
      </c>
      <c r="H13159" s="27">
        <f t="shared" si="619"/>
        <v>13158</v>
      </c>
      <c r="I13159" s="30" t="str">
        <f>IF(G13159='Check Register'!$E$1,H13159,"")</f>
        <v/>
      </c>
      <c r="J13159" s="16" t="str">
        <f t="shared" si="618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7"/>
        <v>September 21</v>
      </c>
      <c r="H13160" s="27">
        <f t="shared" si="619"/>
        <v>13159</v>
      </c>
      <c r="I13160" s="30" t="str">
        <f>IF(G13160='Check Register'!$E$1,H13160,"")</f>
        <v/>
      </c>
      <c r="J13160" s="16" t="str">
        <f t="shared" si="618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7"/>
        <v>September 21</v>
      </c>
      <c r="H13161" s="27">
        <f t="shared" si="619"/>
        <v>13160</v>
      </c>
      <c r="I13161" s="30" t="str">
        <f>IF(G13161='Check Register'!$E$1,H13161,"")</f>
        <v/>
      </c>
      <c r="J13161" s="16" t="str">
        <f t="shared" si="618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7"/>
        <v>September 21</v>
      </c>
      <c r="H13162" s="27">
        <f t="shared" si="619"/>
        <v>13161</v>
      </c>
      <c r="I13162" s="30" t="str">
        <f>IF(G13162='Check Register'!$E$1,H13162,"")</f>
        <v/>
      </c>
      <c r="J13162" s="16" t="str">
        <f t="shared" si="618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7"/>
        <v>September 21</v>
      </c>
      <c r="H13163" s="27">
        <f t="shared" si="619"/>
        <v>13162</v>
      </c>
      <c r="I13163" s="30" t="str">
        <f>IF(G13163='Check Register'!$E$1,H13163,"")</f>
        <v/>
      </c>
      <c r="J13163" s="16" t="str">
        <f t="shared" si="618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7"/>
        <v>September 21</v>
      </c>
      <c r="H13164" s="27">
        <f t="shared" si="619"/>
        <v>13163</v>
      </c>
      <c r="I13164" s="30" t="str">
        <f>IF(G13164='Check Register'!$E$1,H13164,"")</f>
        <v/>
      </c>
      <c r="J13164" s="16" t="str">
        <f t="shared" si="618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7"/>
        <v>September 21</v>
      </c>
      <c r="H13165" s="27">
        <f t="shared" si="619"/>
        <v>13164</v>
      </c>
      <c r="I13165" s="30" t="str">
        <f>IF(G13165='Check Register'!$E$1,H13165,"")</f>
        <v/>
      </c>
      <c r="J13165" s="16" t="str">
        <f t="shared" si="618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7"/>
        <v>September 21</v>
      </c>
      <c r="H13166" s="27">
        <f t="shared" si="619"/>
        <v>13165</v>
      </c>
      <c r="I13166" s="30" t="str">
        <f>IF(G13166='Check Register'!$E$1,H13166,"")</f>
        <v/>
      </c>
      <c r="J13166" s="16" t="str">
        <f t="shared" si="618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7"/>
        <v>September 21</v>
      </c>
      <c r="H13167" s="27">
        <f t="shared" si="619"/>
        <v>13166</v>
      </c>
      <c r="I13167" s="30" t="str">
        <f>IF(G13167='Check Register'!$E$1,H13167,"")</f>
        <v/>
      </c>
      <c r="J13167" s="16" t="str">
        <f t="shared" si="618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7"/>
        <v>September 21</v>
      </c>
      <c r="H13168" s="27">
        <f t="shared" si="619"/>
        <v>13167</v>
      </c>
      <c r="I13168" s="30" t="str">
        <f>IF(G13168='Check Register'!$E$1,H13168,"")</f>
        <v/>
      </c>
      <c r="J13168" s="16" t="str">
        <f t="shared" si="618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7"/>
        <v>September 21</v>
      </c>
      <c r="H13169" s="27">
        <f t="shared" si="619"/>
        <v>13168</v>
      </c>
      <c r="I13169" s="30" t="str">
        <f>IF(G13169='Check Register'!$E$1,H13169,"")</f>
        <v/>
      </c>
      <c r="J13169" s="16" t="str">
        <f t="shared" si="618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7"/>
        <v>September 21</v>
      </c>
      <c r="H13170" s="27">
        <f t="shared" si="619"/>
        <v>13169</v>
      </c>
      <c r="I13170" s="30" t="str">
        <f>IF(G13170='Check Register'!$E$1,H13170,"")</f>
        <v/>
      </c>
      <c r="J13170" s="16" t="str">
        <f t="shared" si="618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7"/>
        <v>September 21</v>
      </c>
      <c r="H13171" s="27">
        <f t="shared" si="619"/>
        <v>13170</v>
      </c>
      <c r="I13171" s="30" t="str">
        <f>IF(G13171='Check Register'!$E$1,H13171,"")</f>
        <v/>
      </c>
      <c r="J13171" s="16" t="str">
        <f t="shared" si="618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7"/>
        <v>September 21</v>
      </c>
      <c r="H13172" s="27">
        <f t="shared" si="619"/>
        <v>13171</v>
      </c>
      <c r="I13172" s="30" t="str">
        <f>IF(G13172='Check Register'!$E$1,H13172,"")</f>
        <v/>
      </c>
      <c r="J13172" s="16" t="str">
        <f t="shared" si="618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7"/>
        <v>September 21</v>
      </c>
      <c r="H13173" s="27">
        <f t="shared" si="619"/>
        <v>13172</v>
      </c>
      <c r="I13173" s="30" t="str">
        <f>IF(G13173='Check Register'!$E$1,H13173,"")</f>
        <v/>
      </c>
      <c r="J13173" s="16" t="str">
        <f t="shared" si="618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7"/>
        <v>September 21</v>
      </c>
      <c r="H13174" s="27">
        <f t="shared" si="619"/>
        <v>13173</v>
      </c>
      <c r="I13174" s="30" t="str">
        <f>IF(G13174='Check Register'!$E$1,H13174,"")</f>
        <v/>
      </c>
      <c r="J13174" s="16" t="str">
        <f t="shared" si="618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7"/>
        <v>September 21</v>
      </c>
      <c r="H13175" s="27">
        <f t="shared" si="619"/>
        <v>13174</v>
      </c>
      <c r="I13175" s="30" t="str">
        <f>IF(G13175='Check Register'!$E$1,H13175,"")</f>
        <v/>
      </c>
      <c r="J13175" s="16" t="str">
        <f t="shared" si="618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7"/>
        <v>September 21</v>
      </c>
      <c r="H13176" s="27">
        <f t="shared" si="619"/>
        <v>13175</v>
      </c>
      <c r="I13176" s="30" t="str">
        <f>IF(G13176='Check Register'!$E$1,H13176,"")</f>
        <v/>
      </c>
      <c r="J13176" s="16" t="str">
        <f t="shared" si="618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7"/>
        <v>September 21</v>
      </c>
      <c r="H13177" s="27">
        <f t="shared" si="619"/>
        <v>13176</v>
      </c>
      <c r="I13177" s="30" t="str">
        <f>IF(G13177='Check Register'!$E$1,H13177,"")</f>
        <v/>
      </c>
      <c r="J13177" s="16" t="str">
        <f t="shared" si="618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7"/>
        <v>September 21</v>
      </c>
      <c r="H13178" s="27">
        <f t="shared" si="619"/>
        <v>13177</v>
      </c>
      <c r="I13178" s="30" t="str">
        <f>IF(G13178='Check Register'!$E$1,H13178,"")</f>
        <v/>
      </c>
      <c r="J13178" s="16" t="str">
        <f t="shared" si="618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7"/>
        <v>September 21</v>
      </c>
      <c r="H13179" s="27">
        <f t="shared" si="619"/>
        <v>13178</v>
      </c>
      <c r="I13179" s="30" t="str">
        <f>IF(G13179='Check Register'!$E$1,H13179,"")</f>
        <v/>
      </c>
      <c r="J13179" s="16" t="str">
        <f t="shared" si="618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7"/>
        <v>September 21</v>
      </c>
      <c r="H13180" s="27">
        <f t="shared" si="619"/>
        <v>13179</v>
      </c>
      <c r="I13180" s="30" t="str">
        <f>IF(G13180='Check Register'!$E$1,H13180,"")</f>
        <v/>
      </c>
      <c r="J13180" s="16" t="str">
        <f t="shared" si="618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7"/>
        <v>September 21</v>
      </c>
      <c r="H13181" s="27">
        <f t="shared" si="619"/>
        <v>13180</v>
      </c>
      <c r="I13181" s="30" t="str">
        <f>IF(G13181='Check Register'!$E$1,H13181,"")</f>
        <v/>
      </c>
      <c r="J13181" s="16" t="str">
        <f t="shared" si="618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7"/>
        <v>September 21</v>
      </c>
      <c r="H13182" s="27">
        <f t="shared" si="619"/>
        <v>13181</v>
      </c>
      <c r="I13182" s="30" t="str">
        <f>IF(G13182='Check Register'!$E$1,H13182,"")</f>
        <v/>
      </c>
      <c r="J13182" s="16" t="str">
        <f t="shared" si="618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7"/>
        <v>September 21</v>
      </c>
      <c r="H13183" s="27">
        <f t="shared" si="619"/>
        <v>13182</v>
      </c>
      <c r="I13183" s="30" t="str">
        <f>IF(G13183='Check Register'!$E$1,H13183,"")</f>
        <v/>
      </c>
      <c r="J13183" s="16" t="str">
        <f t="shared" si="618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7"/>
        <v>September 21</v>
      </c>
      <c r="H13184" s="27">
        <f t="shared" si="619"/>
        <v>13183</v>
      </c>
      <c r="I13184" s="30" t="str">
        <f>IF(G13184='Check Register'!$E$1,H13184,"")</f>
        <v/>
      </c>
      <c r="J13184" s="16" t="str">
        <f t="shared" si="618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7"/>
        <v>September 21</v>
      </c>
      <c r="H13185" s="27">
        <f t="shared" si="619"/>
        <v>13184</v>
      </c>
      <c r="I13185" s="30" t="str">
        <f>IF(G13185='Check Register'!$E$1,H13185,"")</f>
        <v/>
      </c>
      <c r="J13185" s="16" t="str">
        <f t="shared" si="618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20">VLOOKUP(C13186,W:Y,3,TRUE)</f>
        <v>September 21</v>
      </c>
      <c r="H13186" s="27">
        <f t="shared" si="619"/>
        <v>13185</v>
      </c>
      <c r="I13186" s="30" t="str">
        <f>IF(G13186='Check Register'!$E$1,H13186,"")</f>
        <v/>
      </c>
      <c r="J13186" s="16" t="str">
        <f t="shared" ref="J13186:J13249" si="621">IFERROR(SMALL($I$2:$I$100000,H13186),"")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20"/>
        <v>September 21</v>
      </c>
      <c r="H13187" s="27">
        <f t="shared" si="619"/>
        <v>13186</v>
      </c>
      <c r="I13187" s="30" t="str">
        <f>IF(G13187='Check Register'!$E$1,H13187,"")</f>
        <v/>
      </c>
      <c r="J13187" s="16" t="str">
        <f t="shared" si="621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20"/>
        <v>September 21</v>
      </c>
      <c r="H13188" s="27">
        <f t="shared" si="619"/>
        <v>13187</v>
      </c>
      <c r="I13188" s="30" t="str">
        <f>IF(G13188='Check Register'!$E$1,H13188,"")</f>
        <v/>
      </c>
      <c r="J13188" s="16" t="str">
        <f t="shared" si="621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20"/>
        <v>September 21</v>
      </c>
      <c r="H13189" s="27">
        <f t="shared" si="619"/>
        <v>13188</v>
      </c>
      <c r="I13189" s="30" t="str">
        <f>IF(G13189='Check Register'!$E$1,H13189,"")</f>
        <v/>
      </c>
      <c r="J13189" s="16" t="str">
        <f t="shared" si="621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20"/>
        <v>September 21</v>
      </c>
      <c r="H13190" s="27">
        <f t="shared" si="619"/>
        <v>13189</v>
      </c>
      <c r="I13190" s="30" t="str">
        <f>IF(G13190='Check Register'!$E$1,H13190,"")</f>
        <v/>
      </c>
      <c r="J13190" s="16" t="str">
        <f t="shared" si="621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20"/>
        <v>September 21</v>
      </c>
      <c r="H13191" s="27">
        <f t="shared" si="619"/>
        <v>13190</v>
      </c>
      <c r="I13191" s="30" t="str">
        <f>IF(G13191='Check Register'!$E$1,H13191,"")</f>
        <v/>
      </c>
      <c r="J13191" s="16" t="str">
        <f t="shared" si="621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20"/>
        <v>September 21</v>
      </c>
      <c r="H13192" s="27">
        <f t="shared" ref="H13192:H13255" si="622">1+H13191</f>
        <v>13191</v>
      </c>
      <c r="I13192" s="30" t="str">
        <f>IF(G13192='Check Register'!$E$1,H13192,"")</f>
        <v/>
      </c>
      <c r="J13192" s="16" t="str">
        <f t="shared" si="621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20"/>
        <v>September 21</v>
      </c>
      <c r="H13193" s="27">
        <f t="shared" si="622"/>
        <v>13192</v>
      </c>
      <c r="I13193" s="30" t="str">
        <f>IF(G13193='Check Register'!$E$1,H13193,"")</f>
        <v/>
      </c>
      <c r="J13193" s="16" t="str">
        <f t="shared" si="621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20"/>
        <v>September 21</v>
      </c>
      <c r="H13194" s="27">
        <f t="shared" si="622"/>
        <v>13193</v>
      </c>
      <c r="I13194" s="30" t="str">
        <f>IF(G13194='Check Register'!$E$1,H13194,"")</f>
        <v/>
      </c>
      <c r="J13194" s="16" t="str">
        <f t="shared" si="621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20"/>
        <v>September 21</v>
      </c>
      <c r="H13195" s="27">
        <f t="shared" si="622"/>
        <v>13194</v>
      </c>
      <c r="I13195" s="30" t="str">
        <f>IF(G13195='Check Register'!$E$1,H13195,"")</f>
        <v/>
      </c>
      <c r="J13195" s="16" t="str">
        <f t="shared" si="621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20"/>
        <v>September 21</v>
      </c>
      <c r="H13196" s="27">
        <f t="shared" si="622"/>
        <v>13195</v>
      </c>
      <c r="I13196" s="30" t="str">
        <f>IF(G13196='Check Register'!$E$1,H13196,"")</f>
        <v/>
      </c>
      <c r="J13196" s="16" t="str">
        <f t="shared" si="621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20"/>
        <v>September 21</v>
      </c>
      <c r="H13197" s="27">
        <f t="shared" si="622"/>
        <v>13196</v>
      </c>
      <c r="I13197" s="30" t="str">
        <f>IF(G13197='Check Register'!$E$1,H13197,"")</f>
        <v/>
      </c>
      <c r="J13197" s="16" t="str">
        <f t="shared" si="621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20"/>
        <v>September 21</v>
      </c>
      <c r="H13198" s="27">
        <f t="shared" si="622"/>
        <v>13197</v>
      </c>
      <c r="I13198" s="30" t="str">
        <f>IF(G13198='Check Register'!$E$1,H13198,"")</f>
        <v/>
      </c>
      <c r="J13198" s="16" t="str">
        <f t="shared" si="621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20"/>
        <v>September 21</v>
      </c>
      <c r="H13199" s="27">
        <f t="shared" si="622"/>
        <v>13198</v>
      </c>
      <c r="I13199" s="30" t="str">
        <f>IF(G13199='Check Register'!$E$1,H13199,"")</f>
        <v/>
      </c>
      <c r="J13199" s="16" t="str">
        <f t="shared" si="621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20"/>
        <v>September 21</v>
      </c>
      <c r="H13200" s="27">
        <f t="shared" si="622"/>
        <v>13199</v>
      </c>
      <c r="I13200" s="30" t="str">
        <f>IF(G13200='Check Register'!$E$1,H13200,"")</f>
        <v/>
      </c>
      <c r="J13200" s="16" t="str">
        <f t="shared" si="621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20"/>
        <v>September 21</v>
      </c>
      <c r="H13201" s="27">
        <f t="shared" si="622"/>
        <v>13200</v>
      </c>
      <c r="I13201" s="30" t="str">
        <f>IF(G13201='Check Register'!$E$1,H13201,"")</f>
        <v/>
      </c>
      <c r="J13201" s="16" t="str">
        <f t="shared" si="621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20"/>
        <v>September 21</v>
      </c>
      <c r="H13202" s="27">
        <f t="shared" si="622"/>
        <v>13201</v>
      </c>
      <c r="I13202" s="30" t="str">
        <f>IF(G13202='Check Register'!$E$1,H13202,"")</f>
        <v/>
      </c>
      <c r="J13202" s="16" t="str">
        <f t="shared" si="621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20"/>
        <v>September 21</v>
      </c>
      <c r="H13203" s="27">
        <f t="shared" si="622"/>
        <v>13202</v>
      </c>
      <c r="I13203" s="30" t="str">
        <f>IF(G13203='Check Register'!$E$1,H13203,"")</f>
        <v/>
      </c>
      <c r="J13203" s="16" t="str">
        <f t="shared" si="621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20"/>
        <v>September 21</v>
      </c>
      <c r="H13204" s="27">
        <f t="shared" si="622"/>
        <v>13203</v>
      </c>
      <c r="I13204" s="30" t="str">
        <f>IF(G13204='Check Register'!$E$1,H13204,"")</f>
        <v/>
      </c>
      <c r="J13204" s="16" t="str">
        <f t="shared" si="621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20"/>
        <v>September 21</v>
      </c>
      <c r="H13205" s="27">
        <f t="shared" si="622"/>
        <v>13204</v>
      </c>
      <c r="I13205" s="30" t="str">
        <f>IF(G13205='Check Register'!$E$1,H13205,"")</f>
        <v/>
      </c>
      <c r="J13205" s="16" t="str">
        <f t="shared" si="621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20"/>
        <v>September 21</v>
      </c>
      <c r="H13206" s="27">
        <f t="shared" si="622"/>
        <v>13205</v>
      </c>
      <c r="I13206" s="30" t="str">
        <f>IF(G13206='Check Register'!$E$1,H13206,"")</f>
        <v/>
      </c>
      <c r="J13206" s="16" t="str">
        <f t="shared" si="621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20"/>
        <v>September 21</v>
      </c>
      <c r="H13207" s="27">
        <f t="shared" si="622"/>
        <v>13206</v>
      </c>
      <c r="I13207" s="30" t="str">
        <f>IF(G13207='Check Register'!$E$1,H13207,"")</f>
        <v/>
      </c>
      <c r="J13207" s="16" t="str">
        <f t="shared" si="621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20"/>
        <v>September 21</v>
      </c>
      <c r="H13208" s="27">
        <f t="shared" si="622"/>
        <v>13207</v>
      </c>
      <c r="I13208" s="30" t="str">
        <f>IF(G13208='Check Register'!$E$1,H13208,"")</f>
        <v/>
      </c>
      <c r="J13208" s="16" t="str">
        <f t="shared" si="621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20"/>
        <v>September 21</v>
      </c>
      <c r="H13209" s="27">
        <f t="shared" si="622"/>
        <v>13208</v>
      </c>
      <c r="I13209" s="30" t="str">
        <f>IF(G13209='Check Register'!$E$1,H13209,"")</f>
        <v/>
      </c>
      <c r="J13209" s="16" t="str">
        <f t="shared" si="621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20"/>
        <v>September 21</v>
      </c>
      <c r="H13210" s="27">
        <f t="shared" si="622"/>
        <v>13209</v>
      </c>
      <c r="I13210" s="30" t="str">
        <f>IF(G13210='Check Register'!$E$1,H13210,"")</f>
        <v/>
      </c>
      <c r="J13210" s="16" t="str">
        <f t="shared" si="621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20"/>
        <v>September 21</v>
      </c>
      <c r="H13211" s="27">
        <f t="shared" si="622"/>
        <v>13210</v>
      </c>
      <c r="I13211" s="30" t="str">
        <f>IF(G13211='Check Register'!$E$1,H13211,"")</f>
        <v/>
      </c>
      <c r="J13211" s="16" t="str">
        <f t="shared" si="621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20"/>
        <v>September 21</v>
      </c>
      <c r="H13212" s="27">
        <f t="shared" si="622"/>
        <v>13211</v>
      </c>
      <c r="I13212" s="30" t="str">
        <f>IF(G13212='Check Register'!$E$1,H13212,"")</f>
        <v/>
      </c>
      <c r="J13212" s="16" t="str">
        <f t="shared" si="621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20"/>
        <v>October 21</v>
      </c>
      <c r="H13213" s="27">
        <f t="shared" si="622"/>
        <v>13212</v>
      </c>
      <c r="I13213" s="30" t="str">
        <f>IF(G13213='Check Register'!$E$1,H13213,"")</f>
        <v/>
      </c>
      <c r="J13213" s="16" t="str">
        <f t="shared" si="621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20"/>
        <v>October 21</v>
      </c>
      <c r="H13214" s="27">
        <f t="shared" si="622"/>
        <v>13213</v>
      </c>
      <c r="I13214" s="30" t="str">
        <f>IF(G13214='Check Register'!$E$1,H13214,"")</f>
        <v/>
      </c>
      <c r="J13214" s="16" t="str">
        <f t="shared" si="621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20"/>
        <v>October 21</v>
      </c>
      <c r="H13215" s="27">
        <f t="shared" si="622"/>
        <v>13214</v>
      </c>
      <c r="I13215" s="30" t="str">
        <f>IF(G13215='Check Register'!$E$1,H13215,"")</f>
        <v/>
      </c>
      <c r="J13215" s="16" t="str">
        <f t="shared" si="621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20"/>
        <v>October 21</v>
      </c>
      <c r="H13216" s="27">
        <f t="shared" si="622"/>
        <v>13215</v>
      </c>
      <c r="I13216" s="30" t="str">
        <f>IF(G13216='Check Register'!$E$1,H13216,"")</f>
        <v/>
      </c>
      <c r="J13216" s="16" t="str">
        <f t="shared" si="621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20"/>
        <v>October 21</v>
      </c>
      <c r="H13217" s="27">
        <f t="shared" si="622"/>
        <v>13216</v>
      </c>
      <c r="I13217" s="30" t="str">
        <f>IF(G13217='Check Register'!$E$1,H13217,"")</f>
        <v/>
      </c>
      <c r="J13217" s="16" t="str">
        <f t="shared" si="621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20"/>
        <v>October 21</v>
      </c>
      <c r="H13218" s="27">
        <f t="shared" si="622"/>
        <v>13217</v>
      </c>
      <c r="I13218" s="30" t="str">
        <f>IF(G13218='Check Register'!$E$1,H13218,"")</f>
        <v/>
      </c>
      <c r="J13218" s="16" t="str">
        <f t="shared" si="621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20"/>
        <v>October 21</v>
      </c>
      <c r="H13219" s="27">
        <f t="shared" si="622"/>
        <v>13218</v>
      </c>
      <c r="I13219" s="30" t="str">
        <f>IF(G13219='Check Register'!$E$1,H13219,"")</f>
        <v/>
      </c>
      <c r="J13219" s="16" t="str">
        <f t="shared" si="621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20"/>
        <v>October 21</v>
      </c>
      <c r="H13220" s="27">
        <f t="shared" si="622"/>
        <v>13219</v>
      </c>
      <c r="I13220" s="30" t="str">
        <f>IF(G13220='Check Register'!$E$1,H13220,"")</f>
        <v/>
      </c>
      <c r="J13220" s="16" t="str">
        <f t="shared" si="621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20"/>
        <v>October 21</v>
      </c>
      <c r="H13221" s="27">
        <f t="shared" si="622"/>
        <v>13220</v>
      </c>
      <c r="I13221" s="30" t="str">
        <f>IF(G13221='Check Register'!$E$1,H13221,"")</f>
        <v/>
      </c>
      <c r="J13221" s="16" t="str">
        <f t="shared" si="621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20"/>
        <v>October 21</v>
      </c>
      <c r="H13222" s="27">
        <f t="shared" si="622"/>
        <v>13221</v>
      </c>
      <c r="I13222" s="30" t="str">
        <f>IF(G13222='Check Register'!$E$1,H13222,"")</f>
        <v/>
      </c>
      <c r="J13222" s="16" t="str">
        <f t="shared" si="621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20"/>
        <v>October 21</v>
      </c>
      <c r="H13223" s="27">
        <f t="shared" si="622"/>
        <v>13222</v>
      </c>
      <c r="I13223" s="30" t="str">
        <f>IF(G13223='Check Register'!$E$1,H13223,"")</f>
        <v/>
      </c>
      <c r="J13223" s="16" t="str">
        <f t="shared" si="621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20"/>
        <v>October 21</v>
      </c>
      <c r="H13224" s="27">
        <f t="shared" si="622"/>
        <v>13223</v>
      </c>
      <c r="I13224" s="30" t="str">
        <f>IF(G13224='Check Register'!$E$1,H13224,"")</f>
        <v/>
      </c>
      <c r="J13224" s="16" t="str">
        <f t="shared" si="621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20"/>
        <v>October 21</v>
      </c>
      <c r="H13225" s="27">
        <f t="shared" si="622"/>
        <v>13224</v>
      </c>
      <c r="I13225" s="30" t="str">
        <f>IF(G13225='Check Register'!$E$1,H13225,"")</f>
        <v/>
      </c>
      <c r="J13225" s="16" t="str">
        <f t="shared" si="621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20"/>
        <v>October 21</v>
      </c>
      <c r="H13226" s="27">
        <f t="shared" si="622"/>
        <v>13225</v>
      </c>
      <c r="I13226" s="30" t="str">
        <f>IF(G13226='Check Register'!$E$1,H13226,"")</f>
        <v/>
      </c>
      <c r="J13226" s="16" t="str">
        <f t="shared" si="621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20"/>
        <v>October 21</v>
      </c>
      <c r="H13227" s="27">
        <f t="shared" si="622"/>
        <v>13226</v>
      </c>
      <c r="I13227" s="30" t="str">
        <f>IF(G13227='Check Register'!$E$1,H13227,"")</f>
        <v/>
      </c>
      <c r="J13227" s="16" t="str">
        <f t="shared" si="621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20"/>
        <v>October 21</v>
      </c>
      <c r="H13228" s="27">
        <f t="shared" si="622"/>
        <v>13227</v>
      </c>
      <c r="I13228" s="30" t="str">
        <f>IF(G13228='Check Register'!$E$1,H13228,"")</f>
        <v/>
      </c>
      <c r="J13228" s="16" t="str">
        <f t="shared" si="621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20"/>
        <v>October 21</v>
      </c>
      <c r="H13229" s="27">
        <f t="shared" si="622"/>
        <v>13228</v>
      </c>
      <c r="I13229" s="30" t="str">
        <f>IF(G13229='Check Register'!$E$1,H13229,"")</f>
        <v/>
      </c>
      <c r="J13229" s="16" t="str">
        <f t="shared" si="621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20"/>
        <v>October 21</v>
      </c>
      <c r="H13230" s="27">
        <f t="shared" si="622"/>
        <v>13229</v>
      </c>
      <c r="I13230" s="30" t="str">
        <f>IF(G13230='Check Register'!$E$1,H13230,"")</f>
        <v/>
      </c>
      <c r="J13230" s="16" t="str">
        <f t="shared" si="621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20"/>
        <v>October 21</v>
      </c>
      <c r="H13231" s="27">
        <f t="shared" si="622"/>
        <v>13230</v>
      </c>
      <c r="I13231" s="30" t="str">
        <f>IF(G13231='Check Register'!$E$1,H13231,"")</f>
        <v/>
      </c>
      <c r="J13231" s="16" t="str">
        <f t="shared" si="621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20"/>
        <v>October 21</v>
      </c>
      <c r="H13232" s="27">
        <f t="shared" si="622"/>
        <v>13231</v>
      </c>
      <c r="I13232" s="30" t="str">
        <f>IF(G13232='Check Register'!$E$1,H13232,"")</f>
        <v/>
      </c>
      <c r="J13232" s="16" t="str">
        <f t="shared" si="621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20"/>
        <v>October 21</v>
      </c>
      <c r="H13233" s="27">
        <f t="shared" si="622"/>
        <v>13232</v>
      </c>
      <c r="I13233" s="30" t="str">
        <f>IF(G13233='Check Register'!$E$1,H13233,"")</f>
        <v/>
      </c>
      <c r="J13233" s="16" t="str">
        <f t="shared" si="621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20"/>
        <v>October 21</v>
      </c>
      <c r="H13234" s="27">
        <f t="shared" si="622"/>
        <v>13233</v>
      </c>
      <c r="I13234" s="30" t="str">
        <f>IF(G13234='Check Register'!$E$1,H13234,"")</f>
        <v/>
      </c>
      <c r="J13234" s="16" t="str">
        <f t="shared" si="621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20"/>
        <v>October 21</v>
      </c>
      <c r="H13235" s="27">
        <f t="shared" si="622"/>
        <v>13234</v>
      </c>
      <c r="I13235" s="30" t="str">
        <f>IF(G13235='Check Register'!$E$1,H13235,"")</f>
        <v/>
      </c>
      <c r="J13235" s="16" t="str">
        <f t="shared" si="621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20"/>
        <v>October 21</v>
      </c>
      <c r="H13236" s="27">
        <f t="shared" si="622"/>
        <v>13235</v>
      </c>
      <c r="I13236" s="30" t="str">
        <f>IF(G13236='Check Register'!$E$1,H13236,"")</f>
        <v/>
      </c>
      <c r="J13236" s="16" t="str">
        <f t="shared" si="621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20"/>
        <v>October 21</v>
      </c>
      <c r="H13237" s="27">
        <f t="shared" si="622"/>
        <v>13236</v>
      </c>
      <c r="I13237" s="30" t="str">
        <f>IF(G13237='Check Register'!$E$1,H13237,"")</f>
        <v/>
      </c>
      <c r="J13237" s="16" t="str">
        <f t="shared" si="621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20"/>
        <v>October 21</v>
      </c>
      <c r="H13238" s="27">
        <f t="shared" si="622"/>
        <v>13237</v>
      </c>
      <c r="I13238" s="30" t="str">
        <f>IF(G13238='Check Register'!$E$1,H13238,"")</f>
        <v/>
      </c>
      <c r="J13238" s="16" t="str">
        <f t="shared" si="621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20"/>
        <v>October 21</v>
      </c>
      <c r="H13239" s="27">
        <f t="shared" si="622"/>
        <v>13238</v>
      </c>
      <c r="I13239" s="30" t="str">
        <f>IF(G13239='Check Register'!$E$1,H13239,"")</f>
        <v/>
      </c>
      <c r="J13239" s="16" t="str">
        <f t="shared" si="621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20"/>
        <v>October 21</v>
      </c>
      <c r="H13240" s="27">
        <f t="shared" si="622"/>
        <v>13239</v>
      </c>
      <c r="I13240" s="30" t="str">
        <f>IF(G13240='Check Register'!$E$1,H13240,"")</f>
        <v/>
      </c>
      <c r="J13240" s="16" t="str">
        <f t="shared" si="621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20"/>
        <v>October 21</v>
      </c>
      <c r="H13241" s="27">
        <f t="shared" si="622"/>
        <v>13240</v>
      </c>
      <c r="I13241" s="30" t="str">
        <f>IF(G13241='Check Register'!$E$1,H13241,"")</f>
        <v/>
      </c>
      <c r="J13241" s="16" t="str">
        <f t="shared" si="621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20"/>
        <v>October 21</v>
      </c>
      <c r="H13242" s="27">
        <f t="shared" si="622"/>
        <v>13241</v>
      </c>
      <c r="I13242" s="30" t="str">
        <f>IF(G13242='Check Register'!$E$1,H13242,"")</f>
        <v/>
      </c>
      <c r="J13242" s="16" t="str">
        <f t="shared" si="621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20"/>
        <v>October 21</v>
      </c>
      <c r="H13243" s="27">
        <f t="shared" si="622"/>
        <v>13242</v>
      </c>
      <c r="I13243" s="30" t="str">
        <f>IF(G13243='Check Register'!$E$1,H13243,"")</f>
        <v/>
      </c>
      <c r="J13243" s="16" t="str">
        <f t="shared" si="621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20"/>
        <v>October 21</v>
      </c>
      <c r="H13244" s="27">
        <f t="shared" si="622"/>
        <v>13243</v>
      </c>
      <c r="I13244" s="30" t="str">
        <f>IF(G13244='Check Register'!$E$1,H13244,"")</f>
        <v/>
      </c>
      <c r="J13244" s="16" t="str">
        <f t="shared" si="621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20"/>
        <v>October 21</v>
      </c>
      <c r="H13245" s="27">
        <f t="shared" si="622"/>
        <v>13244</v>
      </c>
      <c r="I13245" s="30" t="str">
        <f>IF(G13245='Check Register'!$E$1,H13245,"")</f>
        <v/>
      </c>
      <c r="J13245" s="16" t="str">
        <f t="shared" si="621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20"/>
        <v>October 21</v>
      </c>
      <c r="H13246" s="27">
        <f t="shared" si="622"/>
        <v>13245</v>
      </c>
      <c r="I13246" s="30" t="str">
        <f>IF(G13246='Check Register'!$E$1,H13246,"")</f>
        <v/>
      </c>
      <c r="J13246" s="16" t="str">
        <f t="shared" si="621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20"/>
        <v>October 21</v>
      </c>
      <c r="H13247" s="27">
        <f t="shared" si="622"/>
        <v>13246</v>
      </c>
      <c r="I13247" s="30" t="str">
        <f>IF(G13247='Check Register'!$E$1,H13247,"")</f>
        <v/>
      </c>
      <c r="J13247" s="16" t="str">
        <f t="shared" si="621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20"/>
        <v>October 21</v>
      </c>
      <c r="H13248" s="27">
        <f t="shared" si="622"/>
        <v>13247</v>
      </c>
      <c r="I13248" s="30" t="str">
        <f>IF(G13248='Check Register'!$E$1,H13248,"")</f>
        <v/>
      </c>
      <c r="J13248" s="16" t="str">
        <f t="shared" si="621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20"/>
        <v>October 21</v>
      </c>
      <c r="H13249" s="27">
        <f t="shared" si="622"/>
        <v>13248</v>
      </c>
      <c r="I13249" s="30" t="str">
        <f>IF(G13249='Check Register'!$E$1,H13249,"")</f>
        <v/>
      </c>
      <c r="J13249" s="16" t="str">
        <f t="shared" si="621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3">VLOOKUP(C13250,W:Y,3,TRUE)</f>
        <v>October 21</v>
      </c>
      <c r="H13250" s="27">
        <f t="shared" si="622"/>
        <v>13249</v>
      </c>
      <c r="I13250" s="30" t="str">
        <f>IF(G13250='Check Register'!$E$1,H13250,"")</f>
        <v/>
      </c>
      <c r="J13250" s="16" t="str">
        <f t="shared" ref="J13250:J13313" si="624">IFERROR(SMALL($I$2:$I$100000,H13250),"")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3"/>
        <v>October 21</v>
      </c>
      <c r="H13251" s="27">
        <f t="shared" si="622"/>
        <v>13250</v>
      </c>
      <c r="I13251" s="30" t="str">
        <f>IF(G13251='Check Register'!$E$1,H13251,"")</f>
        <v/>
      </c>
      <c r="J13251" s="16" t="str">
        <f t="shared" si="624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3"/>
        <v>October 21</v>
      </c>
      <c r="H13252" s="27">
        <f t="shared" si="622"/>
        <v>13251</v>
      </c>
      <c r="I13252" s="30" t="str">
        <f>IF(G13252='Check Register'!$E$1,H13252,"")</f>
        <v/>
      </c>
      <c r="J13252" s="16" t="str">
        <f t="shared" si="624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3"/>
        <v>October 21</v>
      </c>
      <c r="H13253" s="27">
        <f t="shared" si="622"/>
        <v>13252</v>
      </c>
      <c r="I13253" s="30" t="str">
        <f>IF(G13253='Check Register'!$E$1,H13253,"")</f>
        <v/>
      </c>
      <c r="J13253" s="16" t="str">
        <f t="shared" si="624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3"/>
        <v>October 21</v>
      </c>
      <c r="H13254" s="27">
        <f t="shared" si="622"/>
        <v>13253</v>
      </c>
      <c r="I13254" s="30" t="str">
        <f>IF(G13254='Check Register'!$E$1,H13254,"")</f>
        <v/>
      </c>
      <c r="J13254" s="16" t="str">
        <f t="shared" si="624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3"/>
        <v>October 21</v>
      </c>
      <c r="H13255" s="27">
        <f t="shared" si="622"/>
        <v>13254</v>
      </c>
      <c r="I13255" s="30" t="str">
        <f>IF(G13255='Check Register'!$E$1,H13255,"")</f>
        <v/>
      </c>
      <c r="J13255" s="16" t="str">
        <f t="shared" si="624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3"/>
        <v>October 21</v>
      </c>
      <c r="H13256" s="27">
        <f t="shared" ref="H13256:H13319" si="625">1+H13255</f>
        <v>13255</v>
      </c>
      <c r="I13256" s="30" t="str">
        <f>IF(G13256='Check Register'!$E$1,H13256,"")</f>
        <v/>
      </c>
      <c r="J13256" s="16" t="str">
        <f t="shared" si="624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3"/>
        <v>October 21</v>
      </c>
      <c r="H13257" s="27">
        <f t="shared" si="625"/>
        <v>13256</v>
      </c>
      <c r="I13257" s="30" t="str">
        <f>IF(G13257='Check Register'!$E$1,H13257,"")</f>
        <v/>
      </c>
      <c r="J13257" s="16" t="str">
        <f t="shared" si="624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3"/>
        <v>October 21</v>
      </c>
      <c r="H13258" s="27">
        <f t="shared" si="625"/>
        <v>13257</v>
      </c>
      <c r="I13258" s="30" t="str">
        <f>IF(G13258='Check Register'!$E$1,H13258,"")</f>
        <v/>
      </c>
      <c r="J13258" s="16" t="str">
        <f t="shared" si="624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3"/>
        <v>October 21</v>
      </c>
      <c r="H13259" s="27">
        <f t="shared" si="625"/>
        <v>13258</v>
      </c>
      <c r="I13259" s="30" t="str">
        <f>IF(G13259='Check Register'!$E$1,H13259,"")</f>
        <v/>
      </c>
      <c r="J13259" s="16" t="str">
        <f t="shared" si="624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3"/>
        <v>October 21</v>
      </c>
      <c r="H13260" s="27">
        <f t="shared" si="625"/>
        <v>13259</v>
      </c>
      <c r="I13260" s="30" t="str">
        <f>IF(G13260='Check Register'!$E$1,H13260,"")</f>
        <v/>
      </c>
      <c r="J13260" s="16" t="str">
        <f t="shared" si="624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3"/>
        <v>October 21</v>
      </c>
      <c r="H13261" s="27">
        <f t="shared" si="625"/>
        <v>13260</v>
      </c>
      <c r="I13261" s="30" t="str">
        <f>IF(G13261='Check Register'!$E$1,H13261,"")</f>
        <v/>
      </c>
      <c r="J13261" s="16" t="str">
        <f t="shared" si="624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3"/>
        <v>October 21</v>
      </c>
      <c r="H13262" s="27">
        <f t="shared" si="625"/>
        <v>13261</v>
      </c>
      <c r="I13262" s="30" t="str">
        <f>IF(G13262='Check Register'!$E$1,H13262,"")</f>
        <v/>
      </c>
      <c r="J13262" s="16" t="str">
        <f t="shared" si="624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3"/>
        <v>October 21</v>
      </c>
      <c r="H13263" s="27">
        <f t="shared" si="625"/>
        <v>13262</v>
      </c>
      <c r="I13263" s="30" t="str">
        <f>IF(G13263='Check Register'!$E$1,H13263,"")</f>
        <v/>
      </c>
      <c r="J13263" s="16" t="str">
        <f t="shared" si="624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3"/>
        <v>October 21</v>
      </c>
      <c r="H13264" s="27">
        <f t="shared" si="625"/>
        <v>13263</v>
      </c>
      <c r="I13264" s="30" t="str">
        <f>IF(G13264='Check Register'!$E$1,H13264,"")</f>
        <v/>
      </c>
      <c r="J13264" s="16" t="str">
        <f t="shared" si="624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3"/>
        <v>October 21</v>
      </c>
      <c r="H13265" s="27">
        <f t="shared" si="625"/>
        <v>13264</v>
      </c>
      <c r="I13265" s="30" t="str">
        <f>IF(G13265='Check Register'!$E$1,H13265,"")</f>
        <v/>
      </c>
      <c r="J13265" s="16" t="str">
        <f t="shared" si="624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3"/>
        <v>October 21</v>
      </c>
      <c r="H13266" s="27">
        <f t="shared" si="625"/>
        <v>13265</v>
      </c>
      <c r="I13266" s="30" t="str">
        <f>IF(G13266='Check Register'!$E$1,H13266,"")</f>
        <v/>
      </c>
      <c r="J13266" s="16" t="str">
        <f t="shared" si="624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3"/>
        <v>October 21</v>
      </c>
      <c r="H13267" s="27">
        <f t="shared" si="625"/>
        <v>13266</v>
      </c>
      <c r="I13267" s="30" t="str">
        <f>IF(G13267='Check Register'!$E$1,H13267,"")</f>
        <v/>
      </c>
      <c r="J13267" s="16" t="str">
        <f t="shared" si="624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3"/>
        <v>October 21</v>
      </c>
      <c r="H13268" s="27">
        <f t="shared" si="625"/>
        <v>13267</v>
      </c>
      <c r="I13268" s="30" t="str">
        <f>IF(G13268='Check Register'!$E$1,H13268,"")</f>
        <v/>
      </c>
      <c r="J13268" s="16" t="str">
        <f t="shared" si="624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3"/>
        <v>October 21</v>
      </c>
      <c r="H13269" s="27">
        <f t="shared" si="625"/>
        <v>13268</v>
      </c>
      <c r="I13269" s="30" t="str">
        <f>IF(G13269='Check Register'!$E$1,H13269,"")</f>
        <v/>
      </c>
      <c r="J13269" s="16" t="str">
        <f t="shared" si="624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3"/>
        <v>October 21</v>
      </c>
      <c r="H13270" s="27">
        <f t="shared" si="625"/>
        <v>13269</v>
      </c>
      <c r="I13270" s="30" t="str">
        <f>IF(G13270='Check Register'!$E$1,H13270,"")</f>
        <v/>
      </c>
      <c r="J13270" s="16" t="str">
        <f t="shared" si="624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3"/>
        <v>October 21</v>
      </c>
      <c r="H13271" s="27">
        <f t="shared" si="625"/>
        <v>13270</v>
      </c>
      <c r="I13271" s="30" t="str">
        <f>IF(G13271='Check Register'!$E$1,H13271,"")</f>
        <v/>
      </c>
      <c r="J13271" s="16" t="str">
        <f t="shared" si="624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3"/>
        <v>October 21</v>
      </c>
      <c r="H13272" s="27">
        <f t="shared" si="625"/>
        <v>13271</v>
      </c>
      <c r="I13272" s="30" t="str">
        <f>IF(G13272='Check Register'!$E$1,H13272,"")</f>
        <v/>
      </c>
      <c r="J13272" s="16" t="str">
        <f t="shared" si="624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3"/>
        <v>October 21</v>
      </c>
      <c r="H13273" s="27">
        <f t="shared" si="625"/>
        <v>13272</v>
      </c>
      <c r="I13273" s="30" t="str">
        <f>IF(G13273='Check Register'!$E$1,H13273,"")</f>
        <v/>
      </c>
      <c r="J13273" s="16" t="str">
        <f t="shared" si="624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3"/>
        <v>October 21</v>
      </c>
      <c r="H13274" s="27">
        <f t="shared" si="625"/>
        <v>13273</v>
      </c>
      <c r="I13274" s="30" t="str">
        <f>IF(G13274='Check Register'!$E$1,H13274,"")</f>
        <v/>
      </c>
      <c r="J13274" s="16" t="str">
        <f t="shared" si="624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3"/>
        <v>October 21</v>
      </c>
      <c r="H13275" s="27">
        <f t="shared" si="625"/>
        <v>13274</v>
      </c>
      <c r="I13275" s="30" t="str">
        <f>IF(G13275='Check Register'!$E$1,H13275,"")</f>
        <v/>
      </c>
      <c r="J13275" s="16" t="str">
        <f t="shared" si="624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3"/>
        <v>October 21</v>
      </c>
      <c r="H13276" s="27">
        <f t="shared" si="625"/>
        <v>13275</v>
      </c>
      <c r="I13276" s="30" t="str">
        <f>IF(G13276='Check Register'!$E$1,H13276,"")</f>
        <v/>
      </c>
      <c r="J13276" s="16" t="str">
        <f t="shared" si="624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3"/>
        <v>October 21</v>
      </c>
      <c r="H13277" s="27">
        <f t="shared" si="625"/>
        <v>13276</v>
      </c>
      <c r="I13277" s="30" t="str">
        <f>IF(G13277='Check Register'!$E$1,H13277,"")</f>
        <v/>
      </c>
      <c r="J13277" s="16" t="str">
        <f t="shared" si="624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3"/>
        <v>October 21</v>
      </c>
      <c r="H13278" s="27">
        <f t="shared" si="625"/>
        <v>13277</v>
      </c>
      <c r="I13278" s="30" t="str">
        <f>IF(G13278='Check Register'!$E$1,H13278,"")</f>
        <v/>
      </c>
      <c r="J13278" s="16" t="str">
        <f t="shared" si="624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3"/>
        <v>October 21</v>
      </c>
      <c r="H13279" s="27">
        <f t="shared" si="625"/>
        <v>13278</v>
      </c>
      <c r="I13279" s="30" t="str">
        <f>IF(G13279='Check Register'!$E$1,H13279,"")</f>
        <v/>
      </c>
      <c r="J13279" s="16" t="str">
        <f t="shared" si="624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3"/>
        <v>October 21</v>
      </c>
      <c r="H13280" s="27">
        <f t="shared" si="625"/>
        <v>13279</v>
      </c>
      <c r="I13280" s="30" t="str">
        <f>IF(G13280='Check Register'!$E$1,H13280,"")</f>
        <v/>
      </c>
      <c r="J13280" s="16" t="str">
        <f t="shared" si="624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3"/>
        <v>October 21</v>
      </c>
      <c r="H13281" s="27">
        <f t="shared" si="625"/>
        <v>13280</v>
      </c>
      <c r="I13281" s="30" t="str">
        <f>IF(G13281='Check Register'!$E$1,H13281,"")</f>
        <v/>
      </c>
      <c r="J13281" s="16" t="str">
        <f t="shared" si="624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3"/>
        <v>October 21</v>
      </c>
      <c r="H13282" s="27">
        <f t="shared" si="625"/>
        <v>13281</v>
      </c>
      <c r="I13282" s="30" t="str">
        <f>IF(G13282='Check Register'!$E$1,H13282,"")</f>
        <v/>
      </c>
      <c r="J13282" s="16" t="str">
        <f t="shared" si="624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3"/>
        <v>October 21</v>
      </c>
      <c r="H13283" s="27">
        <f t="shared" si="625"/>
        <v>13282</v>
      </c>
      <c r="I13283" s="30" t="str">
        <f>IF(G13283='Check Register'!$E$1,H13283,"")</f>
        <v/>
      </c>
      <c r="J13283" s="16" t="str">
        <f t="shared" si="624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3"/>
        <v>October 21</v>
      </c>
      <c r="H13284" s="27">
        <f t="shared" si="625"/>
        <v>13283</v>
      </c>
      <c r="I13284" s="30" t="str">
        <f>IF(G13284='Check Register'!$E$1,H13284,"")</f>
        <v/>
      </c>
      <c r="J13284" s="16" t="str">
        <f t="shared" si="624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3"/>
        <v>October 21</v>
      </c>
      <c r="H13285" s="27">
        <f t="shared" si="625"/>
        <v>13284</v>
      </c>
      <c r="I13285" s="30" t="str">
        <f>IF(G13285='Check Register'!$E$1,H13285,"")</f>
        <v/>
      </c>
      <c r="J13285" s="16" t="str">
        <f t="shared" si="624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3"/>
        <v>October 21</v>
      </c>
      <c r="H13286" s="27">
        <f t="shared" si="625"/>
        <v>13285</v>
      </c>
      <c r="I13286" s="30" t="str">
        <f>IF(G13286='Check Register'!$E$1,H13286,"")</f>
        <v/>
      </c>
      <c r="J13286" s="16" t="str">
        <f t="shared" si="624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3"/>
        <v>October 21</v>
      </c>
      <c r="H13287" s="27">
        <f t="shared" si="625"/>
        <v>13286</v>
      </c>
      <c r="I13287" s="30" t="str">
        <f>IF(G13287='Check Register'!$E$1,H13287,"")</f>
        <v/>
      </c>
      <c r="J13287" s="16" t="str">
        <f t="shared" si="624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3"/>
        <v>October 21</v>
      </c>
      <c r="H13288" s="27">
        <f t="shared" si="625"/>
        <v>13287</v>
      </c>
      <c r="I13288" s="30" t="str">
        <f>IF(G13288='Check Register'!$E$1,H13288,"")</f>
        <v/>
      </c>
      <c r="J13288" s="16" t="str">
        <f t="shared" si="624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3"/>
        <v>October 21</v>
      </c>
      <c r="H13289" s="27">
        <f t="shared" si="625"/>
        <v>13288</v>
      </c>
      <c r="I13289" s="30" t="str">
        <f>IF(G13289='Check Register'!$E$1,H13289,"")</f>
        <v/>
      </c>
      <c r="J13289" s="16" t="str">
        <f t="shared" si="624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3"/>
        <v>October 21</v>
      </c>
      <c r="H13290" s="27">
        <f t="shared" si="625"/>
        <v>13289</v>
      </c>
      <c r="I13290" s="30" t="str">
        <f>IF(G13290='Check Register'!$E$1,H13290,"")</f>
        <v/>
      </c>
      <c r="J13290" s="16" t="str">
        <f t="shared" si="624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3"/>
        <v>October 21</v>
      </c>
      <c r="H13291" s="27">
        <f t="shared" si="625"/>
        <v>13290</v>
      </c>
      <c r="I13291" s="30" t="str">
        <f>IF(G13291='Check Register'!$E$1,H13291,"")</f>
        <v/>
      </c>
      <c r="J13291" s="16" t="str">
        <f t="shared" si="624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3"/>
        <v>October 21</v>
      </c>
      <c r="H13292" s="27">
        <f t="shared" si="625"/>
        <v>13291</v>
      </c>
      <c r="I13292" s="30" t="str">
        <f>IF(G13292='Check Register'!$E$1,H13292,"")</f>
        <v/>
      </c>
      <c r="J13292" s="16" t="str">
        <f t="shared" si="624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3"/>
        <v>October 21</v>
      </c>
      <c r="H13293" s="27">
        <f t="shared" si="625"/>
        <v>13292</v>
      </c>
      <c r="I13293" s="30" t="str">
        <f>IF(G13293='Check Register'!$E$1,H13293,"")</f>
        <v/>
      </c>
      <c r="J13293" s="16" t="str">
        <f t="shared" si="624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3"/>
        <v>October 21</v>
      </c>
      <c r="H13294" s="27">
        <f t="shared" si="625"/>
        <v>13293</v>
      </c>
      <c r="I13294" s="30" t="str">
        <f>IF(G13294='Check Register'!$E$1,H13294,"")</f>
        <v/>
      </c>
      <c r="J13294" s="16" t="str">
        <f t="shared" si="624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3"/>
        <v>October 21</v>
      </c>
      <c r="H13295" s="27">
        <f t="shared" si="625"/>
        <v>13294</v>
      </c>
      <c r="I13295" s="30" t="str">
        <f>IF(G13295='Check Register'!$E$1,H13295,"")</f>
        <v/>
      </c>
      <c r="J13295" s="16" t="str">
        <f t="shared" si="624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3"/>
        <v>October 21</v>
      </c>
      <c r="H13296" s="27">
        <f t="shared" si="625"/>
        <v>13295</v>
      </c>
      <c r="I13296" s="30" t="str">
        <f>IF(G13296='Check Register'!$E$1,H13296,"")</f>
        <v/>
      </c>
      <c r="J13296" s="16" t="str">
        <f t="shared" si="624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3"/>
        <v>October 21</v>
      </c>
      <c r="H13297" s="27">
        <f t="shared" si="625"/>
        <v>13296</v>
      </c>
      <c r="I13297" s="30" t="str">
        <f>IF(G13297='Check Register'!$E$1,H13297,"")</f>
        <v/>
      </c>
      <c r="J13297" s="16" t="str">
        <f t="shared" si="624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3"/>
        <v>October 21</v>
      </c>
      <c r="H13298" s="27">
        <f t="shared" si="625"/>
        <v>13297</v>
      </c>
      <c r="I13298" s="30" t="str">
        <f>IF(G13298='Check Register'!$E$1,H13298,"")</f>
        <v/>
      </c>
      <c r="J13298" s="16" t="str">
        <f t="shared" si="624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3"/>
        <v>October 21</v>
      </c>
      <c r="H13299" s="27">
        <f t="shared" si="625"/>
        <v>13298</v>
      </c>
      <c r="I13299" s="30" t="str">
        <f>IF(G13299='Check Register'!$E$1,H13299,"")</f>
        <v/>
      </c>
      <c r="J13299" s="16" t="str">
        <f t="shared" si="624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3"/>
        <v>October 21</v>
      </c>
      <c r="H13300" s="27">
        <f t="shared" si="625"/>
        <v>13299</v>
      </c>
      <c r="I13300" s="30" t="str">
        <f>IF(G13300='Check Register'!$E$1,H13300,"")</f>
        <v/>
      </c>
      <c r="J13300" s="16" t="str">
        <f t="shared" si="624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3"/>
        <v>October 21</v>
      </c>
      <c r="H13301" s="27">
        <f t="shared" si="625"/>
        <v>13300</v>
      </c>
      <c r="I13301" s="30" t="str">
        <f>IF(G13301='Check Register'!$E$1,H13301,"")</f>
        <v/>
      </c>
      <c r="J13301" s="16" t="str">
        <f t="shared" si="624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3"/>
        <v>October 21</v>
      </c>
      <c r="H13302" s="27">
        <f t="shared" si="625"/>
        <v>13301</v>
      </c>
      <c r="I13302" s="30" t="str">
        <f>IF(G13302='Check Register'!$E$1,H13302,"")</f>
        <v/>
      </c>
      <c r="J13302" s="16" t="str">
        <f t="shared" si="624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3"/>
        <v>October 21</v>
      </c>
      <c r="H13303" s="27">
        <f t="shared" si="625"/>
        <v>13302</v>
      </c>
      <c r="I13303" s="30" t="str">
        <f>IF(G13303='Check Register'!$E$1,H13303,"")</f>
        <v/>
      </c>
      <c r="J13303" s="16" t="str">
        <f t="shared" si="624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3"/>
        <v>October 21</v>
      </c>
      <c r="H13304" s="27">
        <f t="shared" si="625"/>
        <v>13303</v>
      </c>
      <c r="I13304" s="30" t="str">
        <f>IF(G13304='Check Register'!$E$1,H13304,"")</f>
        <v/>
      </c>
      <c r="J13304" s="16" t="str">
        <f t="shared" si="624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3"/>
        <v>October 21</v>
      </c>
      <c r="H13305" s="27">
        <f t="shared" si="625"/>
        <v>13304</v>
      </c>
      <c r="I13305" s="30" t="str">
        <f>IF(G13305='Check Register'!$E$1,H13305,"")</f>
        <v/>
      </c>
      <c r="J13305" s="16" t="str">
        <f t="shared" si="624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3"/>
        <v>October 21</v>
      </c>
      <c r="H13306" s="27">
        <f t="shared" si="625"/>
        <v>13305</v>
      </c>
      <c r="I13306" s="30" t="str">
        <f>IF(G13306='Check Register'!$E$1,H13306,"")</f>
        <v/>
      </c>
      <c r="J13306" s="16" t="str">
        <f t="shared" si="624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3"/>
        <v>October 21</v>
      </c>
      <c r="H13307" s="27">
        <f t="shared" si="625"/>
        <v>13306</v>
      </c>
      <c r="I13307" s="30" t="str">
        <f>IF(G13307='Check Register'!$E$1,H13307,"")</f>
        <v/>
      </c>
      <c r="J13307" s="16" t="str">
        <f t="shared" si="624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3"/>
        <v>October 21</v>
      </c>
      <c r="H13308" s="27">
        <f t="shared" si="625"/>
        <v>13307</v>
      </c>
      <c r="I13308" s="30" t="str">
        <f>IF(G13308='Check Register'!$E$1,H13308,"")</f>
        <v/>
      </c>
      <c r="J13308" s="16" t="str">
        <f t="shared" si="624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3"/>
        <v>October 21</v>
      </c>
      <c r="H13309" s="27">
        <f t="shared" si="625"/>
        <v>13308</v>
      </c>
      <c r="I13309" s="30" t="str">
        <f>IF(G13309='Check Register'!$E$1,H13309,"")</f>
        <v/>
      </c>
      <c r="J13309" s="16" t="str">
        <f t="shared" si="624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3"/>
        <v>October 21</v>
      </c>
      <c r="H13310" s="27">
        <f t="shared" si="625"/>
        <v>13309</v>
      </c>
      <c r="I13310" s="30" t="str">
        <f>IF(G13310='Check Register'!$E$1,H13310,"")</f>
        <v/>
      </c>
      <c r="J13310" s="16" t="str">
        <f t="shared" si="624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3"/>
        <v>October 21</v>
      </c>
      <c r="H13311" s="27">
        <f t="shared" si="625"/>
        <v>13310</v>
      </c>
      <c r="I13311" s="30" t="str">
        <f>IF(G13311='Check Register'!$E$1,H13311,"")</f>
        <v/>
      </c>
      <c r="J13311" s="16" t="str">
        <f t="shared" si="624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3"/>
        <v>October 21</v>
      </c>
      <c r="H13312" s="27">
        <f t="shared" si="625"/>
        <v>13311</v>
      </c>
      <c r="I13312" s="30" t="str">
        <f>IF(G13312='Check Register'!$E$1,H13312,"")</f>
        <v/>
      </c>
      <c r="J13312" s="16" t="str">
        <f t="shared" si="624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3"/>
        <v>October 21</v>
      </c>
      <c r="H13313" s="27">
        <f t="shared" si="625"/>
        <v>13312</v>
      </c>
      <c r="I13313" s="30" t="str">
        <f>IF(G13313='Check Register'!$E$1,H13313,"")</f>
        <v/>
      </c>
      <c r="J13313" s="16" t="str">
        <f t="shared" si="624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6">VLOOKUP(C13314,W:Y,3,TRUE)</f>
        <v>October 21</v>
      </c>
      <c r="H13314" s="27">
        <f t="shared" si="625"/>
        <v>13313</v>
      </c>
      <c r="I13314" s="30" t="str">
        <f>IF(G13314='Check Register'!$E$1,H13314,"")</f>
        <v/>
      </c>
      <c r="J13314" s="16" t="str">
        <f t="shared" ref="J13314:J13377" si="627">IFERROR(SMALL($I$2:$I$100000,H13314),"")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6"/>
        <v>October 21</v>
      </c>
      <c r="H13315" s="27">
        <f t="shared" si="625"/>
        <v>13314</v>
      </c>
      <c r="I13315" s="30" t="str">
        <f>IF(G13315='Check Register'!$E$1,H13315,"")</f>
        <v/>
      </c>
      <c r="J13315" s="16" t="str">
        <f t="shared" si="627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6"/>
        <v>October 21</v>
      </c>
      <c r="H13316" s="27">
        <f t="shared" si="625"/>
        <v>13315</v>
      </c>
      <c r="I13316" s="30" t="str">
        <f>IF(G13316='Check Register'!$E$1,H13316,"")</f>
        <v/>
      </c>
      <c r="J13316" s="16" t="str">
        <f t="shared" si="627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6"/>
        <v>October 21</v>
      </c>
      <c r="H13317" s="27">
        <f t="shared" si="625"/>
        <v>13316</v>
      </c>
      <c r="I13317" s="30" t="str">
        <f>IF(G13317='Check Register'!$E$1,H13317,"")</f>
        <v/>
      </c>
      <c r="J13317" s="16" t="str">
        <f t="shared" si="627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6"/>
        <v>October 21</v>
      </c>
      <c r="H13318" s="27">
        <f t="shared" si="625"/>
        <v>13317</v>
      </c>
      <c r="I13318" s="30" t="str">
        <f>IF(G13318='Check Register'!$E$1,H13318,"")</f>
        <v/>
      </c>
      <c r="J13318" s="16" t="str">
        <f t="shared" si="627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6"/>
        <v>October 21</v>
      </c>
      <c r="H13319" s="27">
        <f t="shared" si="625"/>
        <v>13318</v>
      </c>
      <c r="I13319" s="30" t="str">
        <f>IF(G13319='Check Register'!$E$1,H13319,"")</f>
        <v/>
      </c>
      <c r="J13319" s="16" t="str">
        <f t="shared" si="627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6"/>
        <v>October 21</v>
      </c>
      <c r="H13320" s="27">
        <f t="shared" ref="H13320:H13383" si="628">1+H13319</f>
        <v>13319</v>
      </c>
      <c r="I13320" s="30" t="str">
        <f>IF(G13320='Check Register'!$E$1,H13320,"")</f>
        <v/>
      </c>
      <c r="J13320" s="16" t="str">
        <f t="shared" si="627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6"/>
        <v>October 21</v>
      </c>
      <c r="H13321" s="27">
        <f t="shared" si="628"/>
        <v>13320</v>
      </c>
      <c r="I13321" s="30" t="str">
        <f>IF(G13321='Check Register'!$E$1,H13321,"")</f>
        <v/>
      </c>
      <c r="J13321" s="16" t="str">
        <f t="shared" si="627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6"/>
        <v>October 21</v>
      </c>
      <c r="H13322" s="27">
        <f t="shared" si="628"/>
        <v>13321</v>
      </c>
      <c r="I13322" s="30" t="str">
        <f>IF(G13322='Check Register'!$E$1,H13322,"")</f>
        <v/>
      </c>
      <c r="J13322" s="16" t="str">
        <f t="shared" si="627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6"/>
        <v>October 21</v>
      </c>
      <c r="H13323" s="27">
        <f t="shared" si="628"/>
        <v>13322</v>
      </c>
      <c r="I13323" s="30" t="str">
        <f>IF(G13323='Check Register'!$E$1,H13323,"")</f>
        <v/>
      </c>
      <c r="J13323" s="16" t="str">
        <f t="shared" si="627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6"/>
        <v>October 21</v>
      </c>
      <c r="H13324" s="27">
        <f t="shared" si="628"/>
        <v>13323</v>
      </c>
      <c r="I13324" s="30" t="str">
        <f>IF(G13324='Check Register'!$E$1,H13324,"")</f>
        <v/>
      </c>
      <c r="J13324" s="16" t="str">
        <f t="shared" si="627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6"/>
        <v>October 21</v>
      </c>
      <c r="H13325" s="27">
        <f t="shared" si="628"/>
        <v>13324</v>
      </c>
      <c r="I13325" s="30" t="str">
        <f>IF(G13325='Check Register'!$E$1,H13325,"")</f>
        <v/>
      </c>
      <c r="J13325" s="16" t="str">
        <f t="shared" si="627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6"/>
        <v>October 21</v>
      </c>
      <c r="H13326" s="27">
        <f t="shared" si="628"/>
        <v>13325</v>
      </c>
      <c r="I13326" s="30" t="str">
        <f>IF(G13326='Check Register'!$E$1,H13326,"")</f>
        <v/>
      </c>
      <c r="J13326" s="16" t="str">
        <f t="shared" si="627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6"/>
        <v>October 21</v>
      </c>
      <c r="H13327" s="27">
        <f t="shared" si="628"/>
        <v>13326</v>
      </c>
      <c r="I13327" s="30" t="str">
        <f>IF(G13327='Check Register'!$E$1,H13327,"")</f>
        <v/>
      </c>
      <c r="J13327" s="16" t="str">
        <f t="shared" si="627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6"/>
        <v>October 21</v>
      </c>
      <c r="H13328" s="27">
        <f t="shared" si="628"/>
        <v>13327</v>
      </c>
      <c r="I13328" s="30" t="str">
        <f>IF(G13328='Check Register'!$E$1,H13328,"")</f>
        <v/>
      </c>
      <c r="J13328" s="16" t="str">
        <f t="shared" si="627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6"/>
        <v>October 21</v>
      </c>
      <c r="H13329" s="27">
        <f t="shared" si="628"/>
        <v>13328</v>
      </c>
      <c r="I13329" s="30" t="str">
        <f>IF(G13329='Check Register'!$E$1,H13329,"")</f>
        <v/>
      </c>
      <c r="J13329" s="16" t="str">
        <f t="shared" si="627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6"/>
        <v>October 21</v>
      </c>
      <c r="H13330" s="27">
        <f t="shared" si="628"/>
        <v>13329</v>
      </c>
      <c r="I13330" s="30" t="str">
        <f>IF(G13330='Check Register'!$E$1,H13330,"")</f>
        <v/>
      </c>
      <c r="J13330" s="16" t="str">
        <f t="shared" si="627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6"/>
        <v>October 21</v>
      </c>
      <c r="H13331" s="27">
        <f t="shared" si="628"/>
        <v>13330</v>
      </c>
      <c r="I13331" s="30" t="str">
        <f>IF(G13331='Check Register'!$E$1,H13331,"")</f>
        <v/>
      </c>
      <c r="J13331" s="16" t="str">
        <f t="shared" si="627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6"/>
        <v>October 21</v>
      </c>
      <c r="H13332" s="27">
        <f t="shared" si="628"/>
        <v>13331</v>
      </c>
      <c r="I13332" s="30" t="str">
        <f>IF(G13332='Check Register'!$E$1,H13332,"")</f>
        <v/>
      </c>
      <c r="J13332" s="16" t="str">
        <f t="shared" si="627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6"/>
        <v>October 21</v>
      </c>
      <c r="H13333" s="27">
        <f t="shared" si="628"/>
        <v>13332</v>
      </c>
      <c r="I13333" s="30" t="str">
        <f>IF(G13333='Check Register'!$E$1,H13333,"")</f>
        <v/>
      </c>
      <c r="J13333" s="16" t="str">
        <f t="shared" si="627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6"/>
        <v>October 21</v>
      </c>
      <c r="H13334" s="27">
        <f t="shared" si="628"/>
        <v>13333</v>
      </c>
      <c r="I13334" s="30" t="str">
        <f>IF(G13334='Check Register'!$E$1,H13334,"")</f>
        <v/>
      </c>
      <c r="J13334" s="16" t="str">
        <f t="shared" si="627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6"/>
        <v>October 21</v>
      </c>
      <c r="H13335" s="27">
        <f t="shared" si="628"/>
        <v>13334</v>
      </c>
      <c r="I13335" s="30" t="str">
        <f>IF(G13335='Check Register'!$E$1,H13335,"")</f>
        <v/>
      </c>
      <c r="J13335" s="16" t="str">
        <f t="shared" si="627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6"/>
        <v>October 21</v>
      </c>
      <c r="H13336" s="27">
        <f t="shared" si="628"/>
        <v>13335</v>
      </c>
      <c r="I13336" s="30" t="str">
        <f>IF(G13336='Check Register'!$E$1,H13336,"")</f>
        <v/>
      </c>
      <c r="J13336" s="16" t="str">
        <f t="shared" si="627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6"/>
        <v>October 21</v>
      </c>
      <c r="H13337" s="27">
        <f t="shared" si="628"/>
        <v>13336</v>
      </c>
      <c r="I13337" s="30" t="str">
        <f>IF(G13337='Check Register'!$E$1,H13337,"")</f>
        <v/>
      </c>
      <c r="J13337" s="16" t="str">
        <f t="shared" si="627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6"/>
        <v>October 21</v>
      </c>
      <c r="H13338" s="27">
        <f t="shared" si="628"/>
        <v>13337</v>
      </c>
      <c r="I13338" s="30" t="str">
        <f>IF(G13338='Check Register'!$E$1,H13338,"")</f>
        <v/>
      </c>
      <c r="J13338" s="16" t="str">
        <f t="shared" si="627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6"/>
        <v>October 21</v>
      </c>
      <c r="H13339" s="27">
        <f t="shared" si="628"/>
        <v>13338</v>
      </c>
      <c r="I13339" s="30" t="str">
        <f>IF(G13339='Check Register'!$E$1,H13339,"")</f>
        <v/>
      </c>
      <c r="J13339" s="16" t="str">
        <f t="shared" si="627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6"/>
        <v>October 21</v>
      </c>
      <c r="H13340" s="27">
        <f t="shared" si="628"/>
        <v>13339</v>
      </c>
      <c r="I13340" s="30" t="str">
        <f>IF(G13340='Check Register'!$E$1,H13340,"")</f>
        <v/>
      </c>
      <c r="J13340" s="16" t="str">
        <f t="shared" si="627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6"/>
        <v>October 21</v>
      </c>
      <c r="H13341" s="27">
        <f t="shared" si="628"/>
        <v>13340</v>
      </c>
      <c r="I13341" s="30" t="str">
        <f>IF(G13341='Check Register'!$E$1,H13341,"")</f>
        <v/>
      </c>
      <c r="J13341" s="16" t="str">
        <f t="shared" si="627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6"/>
        <v>October 21</v>
      </c>
      <c r="H13342" s="27">
        <f t="shared" si="628"/>
        <v>13341</v>
      </c>
      <c r="I13342" s="30" t="str">
        <f>IF(G13342='Check Register'!$E$1,H13342,"")</f>
        <v/>
      </c>
      <c r="J13342" s="16" t="str">
        <f t="shared" si="627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6"/>
        <v>October 21</v>
      </c>
      <c r="H13343" s="27">
        <f t="shared" si="628"/>
        <v>13342</v>
      </c>
      <c r="I13343" s="30" t="str">
        <f>IF(G13343='Check Register'!$E$1,H13343,"")</f>
        <v/>
      </c>
      <c r="J13343" s="16" t="str">
        <f t="shared" si="627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6"/>
        <v>October 21</v>
      </c>
      <c r="H13344" s="27">
        <f t="shared" si="628"/>
        <v>13343</v>
      </c>
      <c r="I13344" s="30" t="str">
        <f>IF(G13344='Check Register'!$E$1,H13344,"")</f>
        <v/>
      </c>
      <c r="J13344" s="16" t="str">
        <f t="shared" si="627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6"/>
        <v>October 21</v>
      </c>
      <c r="H13345" s="27">
        <f t="shared" si="628"/>
        <v>13344</v>
      </c>
      <c r="I13345" s="30" t="str">
        <f>IF(G13345='Check Register'!$E$1,H13345,"")</f>
        <v/>
      </c>
      <c r="J13345" s="16" t="str">
        <f t="shared" si="627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6"/>
        <v>October 21</v>
      </c>
      <c r="H13346" s="27">
        <f t="shared" si="628"/>
        <v>13345</v>
      </c>
      <c r="I13346" s="30" t="str">
        <f>IF(G13346='Check Register'!$E$1,H13346,"")</f>
        <v/>
      </c>
      <c r="J13346" s="16" t="str">
        <f t="shared" si="627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6"/>
        <v>October 21</v>
      </c>
      <c r="H13347" s="27">
        <f t="shared" si="628"/>
        <v>13346</v>
      </c>
      <c r="I13347" s="30" t="str">
        <f>IF(G13347='Check Register'!$E$1,H13347,"")</f>
        <v/>
      </c>
      <c r="J13347" s="16" t="str">
        <f t="shared" si="627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6"/>
        <v>October 21</v>
      </c>
      <c r="H13348" s="27">
        <f t="shared" si="628"/>
        <v>13347</v>
      </c>
      <c r="I13348" s="30" t="str">
        <f>IF(G13348='Check Register'!$E$1,H13348,"")</f>
        <v/>
      </c>
      <c r="J13348" s="16" t="str">
        <f t="shared" si="627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6"/>
        <v>October 21</v>
      </c>
      <c r="H13349" s="27">
        <f t="shared" si="628"/>
        <v>13348</v>
      </c>
      <c r="I13349" s="30" t="str">
        <f>IF(G13349='Check Register'!$E$1,H13349,"")</f>
        <v/>
      </c>
      <c r="J13349" s="16" t="str">
        <f t="shared" si="627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6"/>
        <v>October 21</v>
      </c>
      <c r="H13350" s="27">
        <f t="shared" si="628"/>
        <v>13349</v>
      </c>
      <c r="I13350" s="30" t="str">
        <f>IF(G13350='Check Register'!$E$1,H13350,"")</f>
        <v/>
      </c>
      <c r="J13350" s="16" t="str">
        <f t="shared" si="627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6"/>
        <v>October 21</v>
      </c>
      <c r="H13351" s="27">
        <f t="shared" si="628"/>
        <v>13350</v>
      </c>
      <c r="I13351" s="30" t="str">
        <f>IF(G13351='Check Register'!$E$1,H13351,"")</f>
        <v/>
      </c>
      <c r="J13351" s="16" t="str">
        <f t="shared" si="627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6"/>
        <v>October 21</v>
      </c>
      <c r="H13352" s="27">
        <f t="shared" si="628"/>
        <v>13351</v>
      </c>
      <c r="I13352" s="30" t="str">
        <f>IF(G13352='Check Register'!$E$1,H13352,"")</f>
        <v/>
      </c>
      <c r="J13352" s="16" t="str">
        <f t="shared" si="627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6"/>
        <v>October 21</v>
      </c>
      <c r="H13353" s="27">
        <f t="shared" si="628"/>
        <v>13352</v>
      </c>
      <c r="I13353" s="30" t="str">
        <f>IF(G13353='Check Register'!$E$1,H13353,"")</f>
        <v/>
      </c>
      <c r="J13353" s="16" t="str">
        <f t="shared" si="627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6"/>
        <v>October 21</v>
      </c>
      <c r="H13354" s="27">
        <f t="shared" si="628"/>
        <v>13353</v>
      </c>
      <c r="I13354" s="30" t="str">
        <f>IF(G13354='Check Register'!$E$1,H13354,"")</f>
        <v/>
      </c>
      <c r="J13354" s="16" t="str">
        <f t="shared" si="627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6"/>
        <v>October 21</v>
      </c>
      <c r="H13355" s="27">
        <f t="shared" si="628"/>
        <v>13354</v>
      </c>
      <c r="I13355" s="30" t="str">
        <f>IF(G13355='Check Register'!$E$1,H13355,"")</f>
        <v/>
      </c>
      <c r="J13355" s="16" t="str">
        <f t="shared" si="627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6"/>
        <v>October 21</v>
      </c>
      <c r="H13356" s="27">
        <f t="shared" si="628"/>
        <v>13355</v>
      </c>
      <c r="I13356" s="30" t="str">
        <f>IF(G13356='Check Register'!$E$1,H13356,"")</f>
        <v/>
      </c>
      <c r="J13356" s="16" t="str">
        <f t="shared" si="627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6"/>
        <v>October 21</v>
      </c>
      <c r="H13357" s="27">
        <f t="shared" si="628"/>
        <v>13356</v>
      </c>
      <c r="I13357" s="30" t="str">
        <f>IF(G13357='Check Register'!$E$1,H13357,"")</f>
        <v/>
      </c>
      <c r="J13357" s="16" t="str">
        <f t="shared" si="627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6"/>
        <v>October 21</v>
      </c>
      <c r="H13358" s="27">
        <f t="shared" si="628"/>
        <v>13357</v>
      </c>
      <c r="I13358" s="30" t="str">
        <f>IF(G13358='Check Register'!$E$1,H13358,"")</f>
        <v/>
      </c>
      <c r="J13358" s="16" t="str">
        <f t="shared" si="627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6"/>
        <v>October 21</v>
      </c>
      <c r="H13359" s="27">
        <f t="shared" si="628"/>
        <v>13358</v>
      </c>
      <c r="I13359" s="30" t="str">
        <f>IF(G13359='Check Register'!$E$1,H13359,"")</f>
        <v/>
      </c>
      <c r="J13359" s="16" t="str">
        <f t="shared" si="627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6"/>
        <v>October 21</v>
      </c>
      <c r="H13360" s="27">
        <f t="shared" si="628"/>
        <v>13359</v>
      </c>
      <c r="I13360" s="30" t="str">
        <f>IF(G13360='Check Register'!$E$1,H13360,"")</f>
        <v/>
      </c>
      <c r="J13360" s="16" t="str">
        <f t="shared" si="627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6"/>
        <v>October 21</v>
      </c>
      <c r="H13361" s="27">
        <f t="shared" si="628"/>
        <v>13360</v>
      </c>
      <c r="I13361" s="30" t="str">
        <f>IF(G13361='Check Register'!$E$1,H13361,"")</f>
        <v/>
      </c>
      <c r="J13361" s="16" t="str">
        <f t="shared" si="627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6"/>
        <v>October 21</v>
      </c>
      <c r="H13362" s="27">
        <f t="shared" si="628"/>
        <v>13361</v>
      </c>
      <c r="I13362" s="30" t="str">
        <f>IF(G13362='Check Register'!$E$1,H13362,"")</f>
        <v/>
      </c>
      <c r="J13362" s="16" t="str">
        <f t="shared" si="627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6"/>
        <v>October 21</v>
      </c>
      <c r="H13363" s="27">
        <f t="shared" si="628"/>
        <v>13362</v>
      </c>
      <c r="I13363" s="30" t="str">
        <f>IF(G13363='Check Register'!$E$1,H13363,"")</f>
        <v/>
      </c>
      <c r="J13363" s="16" t="str">
        <f t="shared" si="627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6"/>
        <v>October 21</v>
      </c>
      <c r="H13364" s="27">
        <f t="shared" si="628"/>
        <v>13363</v>
      </c>
      <c r="I13364" s="30" t="str">
        <f>IF(G13364='Check Register'!$E$1,H13364,"")</f>
        <v/>
      </c>
      <c r="J13364" s="16" t="str">
        <f t="shared" si="627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6"/>
        <v>October 21</v>
      </c>
      <c r="H13365" s="27">
        <f t="shared" si="628"/>
        <v>13364</v>
      </c>
      <c r="I13365" s="30" t="str">
        <f>IF(G13365='Check Register'!$E$1,H13365,"")</f>
        <v/>
      </c>
      <c r="J13365" s="16" t="str">
        <f t="shared" si="627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6"/>
        <v>October 21</v>
      </c>
      <c r="H13366" s="27">
        <f t="shared" si="628"/>
        <v>13365</v>
      </c>
      <c r="I13366" s="30" t="str">
        <f>IF(G13366='Check Register'!$E$1,H13366,"")</f>
        <v/>
      </c>
      <c r="J13366" s="16" t="str">
        <f t="shared" si="627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6"/>
        <v>October 21</v>
      </c>
      <c r="H13367" s="27">
        <f t="shared" si="628"/>
        <v>13366</v>
      </c>
      <c r="I13367" s="30" t="str">
        <f>IF(G13367='Check Register'!$E$1,H13367,"")</f>
        <v/>
      </c>
      <c r="J13367" s="16" t="str">
        <f t="shared" si="627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6"/>
        <v>October 21</v>
      </c>
      <c r="H13368" s="27">
        <f t="shared" si="628"/>
        <v>13367</v>
      </c>
      <c r="I13368" s="30" t="str">
        <f>IF(G13368='Check Register'!$E$1,H13368,"")</f>
        <v/>
      </c>
      <c r="J13368" s="16" t="str">
        <f t="shared" si="627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6"/>
        <v>October 21</v>
      </c>
      <c r="H13369" s="27">
        <f t="shared" si="628"/>
        <v>13368</v>
      </c>
      <c r="I13369" s="30" t="str">
        <f>IF(G13369='Check Register'!$E$1,H13369,"")</f>
        <v/>
      </c>
      <c r="J13369" s="16" t="str">
        <f t="shared" si="627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6"/>
        <v>October 21</v>
      </c>
      <c r="H13370" s="27">
        <f t="shared" si="628"/>
        <v>13369</v>
      </c>
      <c r="I13370" s="30" t="str">
        <f>IF(G13370='Check Register'!$E$1,H13370,"")</f>
        <v/>
      </c>
      <c r="J13370" s="16" t="str">
        <f t="shared" si="627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6"/>
        <v>October 21</v>
      </c>
      <c r="H13371" s="27">
        <f t="shared" si="628"/>
        <v>13370</v>
      </c>
      <c r="I13371" s="30" t="str">
        <f>IF(G13371='Check Register'!$E$1,H13371,"")</f>
        <v/>
      </c>
      <c r="J13371" s="16" t="str">
        <f t="shared" si="627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6"/>
        <v>October 21</v>
      </c>
      <c r="H13372" s="27">
        <f t="shared" si="628"/>
        <v>13371</v>
      </c>
      <c r="I13372" s="30" t="str">
        <f>IF(G13372='Check Register'!$E$1,H13372,"")</f>
        <v/>
      </c>
      <c r="J13372" s="16" t="str">
        <f t="shared" si="627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6"/>
        <v>October 21</v>
      </c>
      <c r="H13373" s="27">
        <f t="shared" si="628"/>
        <v>13372</v>
      </c>
      <c r="I13373" s="30" t="str">
        <f>IF(G13373='Check Register'!$E$1,H13373,"")</f>
        <v/>
      </c>
      <c r="J13373" s="16" t="str">
        <f t="shared" si="627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6"/>
        <v>October 21</v>
      </c>
      <c r="H13374" s="27">
        <f t="shared" si="628"/>
        <v>13373</v>
      </c>
      <c r="I13374" s="30" t="str">
        <f>IF(G13374='Check Register'!$E$1,H13374,"")</f>
        <v/>
      </c>
      <c r="J13374" s="16" t="str">
        <f t="shared" si="627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6"/>
        <v>October 21</v>
      </c>
      <c r="H13375" s="27">
        <f t="shared" si="628"/>
        <v>13374</v>
      </c>
      <c r="I13375" s="30" t="str">
        <f>IF(G13375='Check Register'!$E$1,H13375,"")</f>
        <v/>
      </c>
      <c r="J13375" s="16" t="str">
        <f t="shared" si="627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6"/>
        <v>October 21</v>
      </c>
      <c r="H13376" s="27">
        <f t="shared" si="628"/>
        <v>13375</v>
      </c>
      <c r="I13376" s="30" t="str">
        <f>IF(G13376='Check Register'!$E$1,H13376,"")</f>
        <v/>
      </c>
      <c r="J13376" s="16" t="str">
        <f t="shared" si="627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6"/>
        <v>October 21</v>
      </c>
      <c r="H13377" s="27">
        <f t="shared" si="628"/>
        <v>13376</v>
      </c>
      <c r="I13377" s="30" t="str">
        <f>IF(G13377='Check Register'!$E$1,H13377,"")</f>
        <v/>
      </c>
      <c r="J13377" s="16" t="str">
        <f t="shared" si="627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9">VLOOKUP(C13378,W:Y,3,TRUE)</f>
        <v>October 21</v>
      </c>
      <c r="H13378" s="27">
        <f t="shared" si="628"/>
        <v>13377</v>
      </c>
      <c r="I13378" s="30" t="str">
        <f>IF(G13378='Check Register'!$E$1,H13378,"")</f>
        <v/>
      </c>
      <c r="J13378" s="16" t="str">
        <f t="shared" ref="J13378:J13441" si="630">IFERROR(SMALL($I$2:$I$100000,H13378),"")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9"/>
        <v>October 21</v>
      </c>
      <c r="H13379" s="27">
        <f t="shared" si="628"/>
        <v>13378</v>
      </c>
      <c r="I13379" s="30" t="str">
        <f>IF(G13379='Check Register'!$E$1,H13379,"")</f>
        <v/>
      </c>
      <c r="J13379" s="16" t="str">
        <f t="shared" si="630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9"/>
        <v>October 21</v>
      </c>
      <c r="H13380" s="27">
        <f t="shared" si="628"/>
        <v>13379</v>
      </c>
      <c r="I13380" s="30" t="str">
        <f>IF(G13380='Check Register'!$E$1,H13380,"")</f>
        <v/>
      </c>
      <c r="J13380" s="16" t="str">
        <f t="shared" si="630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9"/>
        <v>October 21</v>
      </c>
      <c r="H13381" s="27">
        <f t="shared" si="628"/>
        <v>13380</v>
      </c>
      <c r="I13381" s="30" t="str">
        <f>IF(G13381='Check Register'!$E$1,H13381,"")</f>
        <v/>
      </c>
      <c r="J13381" s="16" t="str">
        <f t="shared" si="630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9"/>
        <v>October 21</v>
      </c>
      <c r="H13382" s="27">
        <f t="shared" si="628"/>
        <v>13381</v>
      </c>
      <c r="I13382" s="30" t="str">
        <f>IF(G13382='Check Register'!$E$1,H13382,"")</f>
        <v/>
      </c>
      <c r="J13382" s="16" t="str">
        <f t="shared" si="630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9"/>
        <v>October 21</v>
      </c>
      <c r="H13383" s="27">
        <f t="shared" si="628"/>
        <v>13382</v>
      </c>
      <c r="I13383" s="30" t="str">
        <f>IF(G13383='Check Register'!$E$1,H13383,"")</f>
        <v/>
      </c>
      <c r="J13383" s="16" t="str">
        <f t="shared" si="630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9"/>
        <v>October 21</v>
      </c>
      <c r="H13384" s="27">
        <f t="shared" ref="H13384:H13447" si="631">1+H13383</f>
        <v>13383</v>
      </c>
      <c r="I13384" s="30" t="str">
        <f>IF(G13384='Check Register'!$E$1,H13384,"")</f>
        <v/>
      </c>
      <c r="J13384" s="16" t="str">
        <f t="shared" si="630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9"/>
        <v>October 21</v>
      </c>
      <c r="H13385" s="27">
        <f t="shared" si="631"/>
        <v>13384</v>
      </c>
      <c r="I13385" s="30" t="str">
        <f>IF(G13385='Check Register'!$E$1,H13385,"")</f>
        <v/>
      </c>
      <c r="J13385" s="16" t="str">
        <f t="shared" si="630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9"/>
        <v>October 21</v>
      </c>
      <c r="H13386" s="27">
        <f t="shared" si="631"/>
        <v>13385</v>
      </c>
      <c r="I13386" s="30" t="str">
        <f>IF(G13386='Check Register'!$E$1,H13386,"")</f>
        <v/>
      </c>
      <c r="J13386" s="16" t="str">
        <f t="shared" si="630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9"/>
        <v>October 21</v>
      </c>
      <c r="H13387" s="27">
        <f t="shared" si="631"/>
        <v>13386</v>
      </c>
      <c r="I13387" s="30" t="str">
        <f>IF(G13387='Check Register'!$E$1,H13387,"")</f>
        <v/>
      </c>
      <c r="J13387" s="16" t="str">
        <f t="shared" si="630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9"/>
        <v>October 21</v>
      </c>
      <c r="H13388" s="27">
        <f t="shared" si="631"/>
        <v>13387</v>
      </c>
      <c r="I13388" s="30" t="str">
        <f>IF(G13388='Check Register'!$E$1,H13388,"")</f>
        <v/>
      </c>
      <c r="J13388" s="16" t="str">
        <f t="shared" si="630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9"/>
        <v>October 21</v>
      </c>
      <c r="H13389" s="27">
        <f t="shared" si="631"/>
        <v>13388</v>
      </c>
      <c r="I13389" s="30" t="str">
        <f>IF(G13389='Check Register'!$E$1,H13389,"")</f>
        <v/>
      </c>
      <c r="J13389" s="16" t="str">
        <f t="shared" si="630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9"/>
        <v>October 21</v>
      </c>
      <c r="H13390" s="27">
        <f t="shared" si="631"/>
        <v>13389</v>
      </c>
      <c r="I13390" s="30" t="str">
        <f>IF(G13390='Check Register'!$E$1,H13390,"")</f>
        <v/>
      </c>
      <c r="J13390" s="16" t="str">
        <f t="shared" si="630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9"/>
        <v>October 21</v>
      </c>
      <c r="H13391" s="27">
        <f t="shared" si="631"/>
        <v>13390</v>
      </c>
      <c r="I13391" s="30" t="str">
        <f>IF(G13391='Check Register'!$E$1,H13391,"")</f>
        <v/>
      </c>
      <c r="J13391" s="16" t="str">
        <f t="shared" si="630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9"/>
        <v>October 21</v>
      </c>
      <c r="H13392" s="27">
        <f t="shared" si="631"/>
        <v>13391</v>
      </c>
      <c r="I13392" s="30" t="str">
        <f>IF(G13392='Check Register'!$E$1,H13392,"")</f>
        <v/>
      </c>
      <c r="J13392" s="16" t="str">
        <f t="shared" si="630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9"/>
        <v>October 21</v>
      </c>
      <c r="H13393" s="27">
        <f t="shared" si="631"/>
        <v>13392</v>
      </c>
      <c r="I13393" s="30" t="str">
        <f>IF(G13393='Check Register'!$E$1,H13393,"")</f>
        <v/>
      </c>
      <c r="J13393" s="16" t="str">
        <f t="shared" si="630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9"/>
        <v>October 21</v>
      </c>
      <c r="H13394" s="27">
        <f t="shared" si="631"/>
        <v>13393</v>
      </c>
      <c r="I13394" s="30" t="str">
        <f>IF(G13394='Check Register'!$E$1,H13394,"")</f>
        <v/>
      </c>
      <c r="J13394" s="16" t="str">
        <f t="shared" si="630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9"/>
        <v>October 21</v>
      </c>
      <c r="H13395" s="27">
        <f t="shared" si="631"/>
        <v>13394</v>
      </c>
      <c r="I13395" s="30" t="str">
        <f>IF(G13395='Check Register'!$E$1,H13395,"")</f>
        <v/>
      </c>
      <c r="J13395" s="16" t="str">
        <f t="shared" si="630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9"/>
        <v>October 21</v>
      </c>
      <c r="H13396" s="27">
        <f t="shared" si="631"/>
        <v>13395</v>
      </c>
      <c r="I13396" s="30" t="str">
        <f>IF(G13396='Check Register'!$E$1,H13396,"")</f>
        <v/>
      </c>
      <c r="J13396" s="16" t="str">
        <f t="shared" si="630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9"/>
        <v>October 21</v>
      </c>
      <c r="H13397" s="27">
        <f t="shared" si="631"/>
        <v>13396</v>
      </c>
      <c r="I13397" s="30" t="str">
        <f>IF(G13397='Check Register'!$E$1,H13397,"")</f>
        <v/>
      </c>
      <c r="J13397" s="16" t="str">
        <f t="shared" si="630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9"/>
        <v>October 21</v>
      </c>
      <c r="H13398" s="27">
        <f t="shared" si="631"/>
        <v>13397</v>
      </c>
      <c r="I13398" s="30" t="str">
        <f>IF(G13398='Check Register'!$E$1,H13398,"")</f>
        <v/>
      </c>
      <c r="J13398" s="16" t="str">
        <f t="shared" si="630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9"/>
        <v>October 21</v>
      </c>
      <c r="H13399" s="27">
        <f t="shared" si="631"/>
        <v>13398</v>
      </c>
      <c r="I13399" s="30" t="str">
        <f>IF(G13399='Check Register'!$E$1,H13399,"")</f>
        <v/>
      </c>
      <c r="J13399" s="16" t="str">
        <f t="shared" si="630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9"/>
        <v>October 21</v>
      </c>
      <c r="H13400" s="27">
        <f t="shared" si="631"/>
        <v>13399</v>
      </c>
      <c r="I13400" s="30" t="str">
        <f>IF(G13400='Check Register'!$E$1,H13400,"")</f>
        <v/>
      </c>
      <c r="J13400" s="16" t="str">
        <f t="shared" si="630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9"/>
        <v>October 21</v>
      </c>
      <c r="H13401" s="27">
        <f t="shared" si="631"/>
        <v>13400</v>
      </c>
      <c r="I13401" s="30" t="str">
        <f>IF(G13401='Check Register'!$E$1,H13401,"")</f>
        <v/>
      </c>
      <c r="J13401" s="16" t="str">
        <f t="shared" si="630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9"/>
        <v>October 21</v>
      </c>
      <c r="H13402" s="27">
        <f t="shared" si="631"/>
        <v>13401</v>
      </c>
      <c r="I13402" s="30" t="str">
        <f>IF(G13402='Check Register'!$E$1,H13402,"")</f>
        <v/>
      </c>
      <c r="J13402" s="16" t="str">
        <f t="shared" si="630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9"/>
        <v>October 21</v>
      </c>
      <c r="H13403" s="27">
        <f t="shared" si="631"/>
        <v>13402</v>
      </c>
      <c r="I13403" s="30" t="str">
        <f>IF(G13403='Check Register'!$E$1,H13403,"")</f>
        <v/>
      </c>
      <c r="J13403" s="16" t="str">
        <f t="shared" si="630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9"/>
        <v>October 21</v>
      </c>
      <c r="H13404" s="27">
        <f t="shared" si="631"/>
        <v>13403</v>
      </c>
      <c r="I13404" s="30" t="str">
        <f>IF(G13404='Check Register'!$E$1,H13404,"")</f>
        <v/>
      </c>
      <c r="J13404" s="16" t="str">
        <f t="shared" si="630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9"/>
        <v>October 21</v>
      </c>
      <c r="H13405" s="27">
        <f t="shared" si="631"/>
        <v>13404</v>
      </c>
      <c r="I13405" s="30" t="str">
        <f>IF(G13405='Check Register'!$E$1,H13405,"")</f>
        <v/>
      </c>
      <c r="J13405" s="16" t="str">
        <f t="shared" si="630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9"/>
        <v>October 21</v>
      </c>
      <c r="H13406" s="27">
        <f t="shared" si="631"/>
        <v>13405</v>
      </c>
      <c r="I13406" s="30" t="str">
        <f>IF(G13406='Check Register'!$E$1,H13406,"")</f>
        <v/>
      </c>
      <c r="J13406" s="16" t="str">
        <f t="shared" si="630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9"/>
        <v>October 21</v>
      </c>
      <c r="H13407" s="27">
        <f t="shared" si="631"/>
        <v>13406</v>
      </c>
      <c r="I13407" s="30" t="str">
        <f>IF(G13407='Check Register'!$E$1,H13407,"")</f>
        <v/>
      </c>
      <c r="J13407" s="16" t="str">
        <f t="shared" si="630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9"/>
        <v>October 21</v>
      </c>
      <c r="H13408" s="27">
        <f t="shared" si="631"/>
        <v>13407</v>
      </c>
      <c r="I13408" s="30" t="str">
        <f>IF(G13408='Check Register'!$E$1,H13408,"")</f>
        <v/>
      </c>
      <c r="J13408" s="16" t="str">
        <f t="shared" si="630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9"/>
        <v>October 21</v>
      </c>
      <c r="H13409" s="27">
        <f t="shared" si="631"/>
        <v>13408</v>
      </c>
      <c r="I13409" s="30" t="str">
        <f>IF(G13409='Check Register'!$E$1,H13409,"")</f>
        <v/>
      </c>
      <c r="J13409" s="16" t="str">
        <f t="shared" si="630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9"/>
        <v>October 21</v>
      </c>
      <c r="H13410" s="27">
        <f t="shared" si="631"/>
        <v>13409</v>
      </c>
      <c r="I13410" s="30" t="str">
        <f>IF(G13410='Check Register'!$E$1,H13410,"")</f>
        <v/>
      </c>
      <c r="J13410" s="16" t="str">
        <f t="shared" si="630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9"/>
        <v>October 21</v>
      </c>
      <c r="H13411" s="27">
        <f t="shared" si="631"/>
        <v>13410</v>
      </c>
      <c r="I13411" s="30" t="str">
        <f>IF(G13411='Check Register'!$E$1,H13411,"")</f>
        <v/>
      </c>
      <c r="J13411" s="16" t="str">
        <f t="shared" si="630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9"/>
        <v>October 21</v>
      </c>
      <c r="H13412" s="27">
        <f t="shared" si="631"/>
        <v>13411</v>
      </c>
      <c r="I13412" s="30" t="str">
        <f>IF(G13412='Check Register'!$E$1,H13412,"")</f>
        <v/>
      </c>
      <c r="J13412" s="16" t="str">
        <f t="shared" si="630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9"/>
        <v>October 21</v>
      </c>
      <c r="H13413" s="27">
        <f t="shared" si="631"/>
        <v>13412</v>
      </c>
      <c r="I13413" s="30" t="str">
        <f>IF(G13413='Check Register'!$E$1,H13413,"")</f>
        <v/>
      </c>
      <c r="J13413" s="16" t="str">
        <f t="shared" si="630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9"/>
        <v>October 21</v>
      </c>
      <c r="H13414" s="27">
        <f t="shared" si="631"/>
        <v>13413</v>
      </c>
      <c r="I13414" s="30" t="str">
        <f>IF(G13414='Check Register'!$E$1,H13414,"")</f>
        <v/>
      </c>
      <c r="J13414" s="16" t="str">
        <f t="shared" si="630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9"/>
        <v>October 21</v>
      </c>
      <c r="H13415" s="27">
        <f t="shared" si="631"/>
        <v>13414</v>
      </c>
      <c r="I13415" s="30" t="str">
        <f>IF(G13415='Check Register'!$E$1,H13415,"")</f>
        <v/>
      </c>
      <c r="J13415" s="16" t="str">
        <f t="shared" si="630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9"/>
        <v>October 21</v>
      </c>
      <c r="H13416" s="27">
        <f t="shared" si="631"/>
        <v>13415</v>
      </c>
      <c r="I13416" s="30" t="str">
        <f>IF(G13416='Check Register'!$E$1,H13416,"")</f>
        <v/>
      </c>
      <c r="J13416" s="16" t="str">
        <f t="shared" si="630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9"/>
        <v>October 21</v>
      </c>
      <c r="H13417" s="27">
        <f t="shared" si="631"/>
        <v>13416</v>
      </c>
      <c r="I13417" s="30" t="str">
        <f>IF(G13417='Check Register'!$E$1,H13417,"")</f>
        <v/>
      </c>
      <c r="J13417" s="16" t="str">
        <f t="shared" si="630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9"/>
        <v>October 21</v>
      </c>
      <c r="H13418" s="27">
        <f t="shared" si="631"/>
        <v>13417</v>
      </c>
      <c r="I13418" s="30" t="str">
        <f>IF(G13418='Check Register'!$E$1,H13418,"")</f>
        <v/>
      </c>
      <c r="J13418" s="16" t="str">
        <f t="shared" si="630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9"/>
        <v>October 21</v>
      </c>
      <c r="H13419" s="27">
        <f t="shared" si="631"/>
        <v>13418</v>
      </c>
      <c r="I13419" s="30" t="str">
        <f>IF(G13419='Check Register'!$E$1,H13419,"")</f>
        <v/>
      </c>
      <c r="J13419" s="16" t="str">
        <f t="shared" si="630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9"/>
        <v>October 21</v>
      </c>
      <c r="H13420" s="27">
        <f t="shared" si="631"/>
        <v>13419</v>
      </c>
      <c r="I13420" s="30" t="str">
        <f>IF(G13420='Check Register'!$E$1,H13420,"")</f>
        <v/>
      </c>
      <c r="J13420" s="16" t="str">
        <f t="shared" si="630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9"/>
        <v>October 21</v>
      </c>
      <c r="H13421" s="27">
        <f t="shared" si="631"/>
        <v>13420</v>
      </c>
      <c r="I13421" s="30" t="str">
        <f>IF(G13421='Check Register'!$E$1,H13421,"")</f>
        <v/>
      </c>
      <c r="J13421" s="16" t="str">
        <f t="shared" si="630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9"/>
        <v>October 21</v>
      </c>
      <c r="H13422" s="27">
        <f t="shared" si="631"/>
        <v>13421</v>
      </c>
      <c r="I13422" s="30" t="str">
        <f>IF(G13422='Check Register'!$E$1,H13422,"")</f>
        <v/>
      </c>
      <c r="J13422" s="16" t="str">
        <f t="shared" si="630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9"/>
        <v>October 21</v>
      </c>
      <c r="H13423" s="27">
        <f t="shared" si="631"/>
        <v>13422</v>
      </c>
      <c r="I13423" s="30" t="str">
        <f>IF(G13423='Check Register'!$E$1,H13423,"")</f>
        <v/>
      </c>
      <c r="J13423" s="16" t="str">
        <f t="shared" si="630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9"/>
        <v>October 21</v>
      </c>
      <c r="H13424" s="27">
        <f t="shared" si="631"/>
        <v>13423</v>
      </c>
      <c r="I13424" s="30" t="str">
        <f>IF(G13424='Check Register'!$E$1,H13424,"")</f>
        <v/>
      </c>
      <c r="J13424" s="16" t="str">
        <f t="shared" si="630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9"/>
        <v>October 21</v>
      </c>
      <c r="H13425" s="27">
        <f t="shared" si="631"/>
        <v>13424</v>
      </c>
      <c r="I13425" s="30" t="str">
        <f>IF(G13425='Check Register'!$E$1,H13425,"")</f>
        <v/>
      </c>
      <c r="J13425" s="16" t="str">
        <f t="shared" si="630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9"/>
        <v>October 21</v>
      </c>
      <c r="H13426" s="27">
        <f t="shared" si="631"/>
        <v>13425</v>
      </c>
      <c r="I13426" s="30" t="str">
        <f>IF(G13426='Check Register'!$E$1,H13426,"")</f>
        <v/>
      </c>
      <c r="J13426" s="16" t="str">
        <f t="shared" si="630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9"/>
        <v>October 21</v>
      </c>
      <c r="H13427" s="27">
        <f t="shared" si="631"/>
        <v>13426</v>
      </c>
      <c r="I13427" s="30" t="str">
        <f>IF(G13427='Check Register'!$E$1,H13427,"")</f>
        <v/>
      </c>
      <c r="J13427" s="16" t="str">
        <f t="shared" si="630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9"/>
        <v>October 21</v>
      </c>
      <c r="H13428" s="27">
        <f t="shared" si="631"/>
        <v>13427</v>
      </c>
      <c r="I13428" s="30" t="str">
        <f>IF(G13428='Check Register'!$E$1,H13428,"")</f>
        <v/>
      </c>
      <c r="J13428" s="16" t="str">
        <f t="shared" si="630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9"/>
        <v>October 21</v>
      </c>
      <c r="H13429" s="27">
        <f t="shared" si="631"/>
        <v>13428</v>
      </c>
      <c r="I13429" s="30" t="str">
        <f>IF(G13429='Check Register'!$E$1,H13429,"")</f>
        <v/>
      </c>
      <c r="J13429" s="16" t="str">
        <f t="shared" si="630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9"/>
        <v>October 21</v>
      </c>
      <c r="H13430" s="27">
        <f t="shared" si="631"/>
        <v>13429</v>
      </c>
      <c r="I13430" s="30" t="str">
        <f>IF(G13430='Check Register'!$E$1,H13430,"")</f>
        <v/>
      </c>
      <c r="J13430" s="16" t="str">
        <f t="shared" si="630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9"/>
        <v>October 21</v>
      </c>
      <c r="H13431" s="27">
        <f t="shared" si="631"/>
        <v>13430</v>
      </c>
      <c r="I13431" s="30" t="str">
        <f>IF(G13431='Check Register'!$E$1,H13431,"")</f>
        <v/>
      </c>
      <c r="J13431" s="16" t="str">
        <f t="shared" si="630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9"/>
        <v>October 21</v>
      </c>
      <c r="H13432" s="27">
        <f t="shared" si="631"/>
        <v>13431</v>
      </c>
      <c r="I13432" s="30" t="str">
        <f>IF(G13432='Check Register'!$E$1,H13432,"")</f>
        <v/>
      </c>
      <c r="J13432" s="16" t="str">
        <f t="shared" si="630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9"/>
        <v>October 21</v>
      </c>
      <c r="H13433" s="27">
        <f t="shared" si="631"/>
        <v>13432</v>
      </c>
      <c r="I13433" s="30" t="str">
        <f>IF(G13433='Check Register'!$E$1,H13433,"")</f>
        <v/>
      </c>
      <c r="J13433" s="16" t="str">
        <f t="shared" si="630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9"/>
        <v>October 21</v>
      </c>
      <c r="H13434" s="27">
        <f t="shared" si="631"/>
        <v>13433</v>
      </c>
      <c r="I13434" s="30" t="str">
        <f>IF(G13434='Check Register'!$E$1,H13434,"")</f>
        <v/>
      </c>
      <c r="J13434" s="16" t="str">
        <f t="shared" si="630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9"/>
        <v>October 21</v>
      </c>
      <c r="H13435" s="27">
        <f t="shared" si="631"/>
        <v>13434</v>
      </c>
      <c r="I13435" s="30" t="str">
        <f>IF(G13435='Check Register'!$E$1,H13435,"")</f>
        <v/>
      </c>
      <c r="J13435" s="16" t="str">
        <f t="shared" si="630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9"/>
        <v>October 21</v>
      </c>
      <c r="H13436" s="27">
        <f t="shared" si="631"/>
        <v>13435</v>
      </c>
      <c r="I13436" s="30" t="str">
        <f>IF(G13436='Check Register'!$E$1,H13436,"")</f>
        <v/>
      </c>
      <c r="J13436" s="16" t="str">
        <f t="shared" si="630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9"/>
        <v>October 21</v>
      </c>
      <c r="H13437" s="27">
        <f t="shared" si="631"/>
        <v>13436</v>
      </c>
      <c r="I13437" s="30" t="str">
        <f>IF(G13437='Check Register'!$E$1,H13437,"")</f>
        <v/>
      </c>
      <c r="J13437" s="16" t="str">
        <f t="shared" si="630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9"/>
        <v>October 21</v>
      </c>
      <c r="H13438" s="27">
        <f t="shared" si="631"/>
        <v>13437</v>
      </c>
      <c r="I13438" s="30" t="str">
        <f>IF(G13438='Check Register'!$E$1,H13438,"")</f>
        <v/>
      </c>
      <c r="J13438" s="16" t="str">
        <f t="shared" si="630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9"/>
        <v>October 21</v>
      </c>
      <c r="H13439" s="27">
        <f t="shared" si="631"/>
        <v>13438</v>
      </c>
      <c r="I13439" s="30" t="str">
        <f>IF(G13439='Check Register'!$E$1,H13439,"")</f>
        <v/>
      </c>
      <c r="J13439" s="16" t="str">
        <f t="shared" si="630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9"/>
        <v>October 21</v>
      </c>
      <c r="H13440" s="27">
        <f t="shared" si="631"/>
        <v>13439</v>
      </c>
      <c r="I13440" s="30" t="str">
        <f>IF(G13440='Check Register'!$E$1,H13440,"")</f>
        <v/>
      </c>
      <c r="J13440" s="16" t="str">
        <f t="shared" si="630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9"/>
        <v>October 21</v>
      </c>
      <c r="H13441" s="27">
        <f t="shared" si="631"/>
        <v>13440</v>
      </c>
      <c r="I13441" s="30" t="str">
        <f>IF(G13441='Check Register'!$E$1,H13441,"")</f>
        <v/>
      </c>
      <c r="J13441" s="16" t="str">
        <f t="shared" si="630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2">VLOOKUP(C13442,W:Y,3,TRUE)</f>
        <v>Novemeber 21</v>
      </c>
      <c r="H13442" s="27">
        <f t="shared" si="631"/>
        <v>13441</v>
      </c>
      <c r="I13442" s="30" t="str">
        <f>IF(G13442='Check Register'!$E$1,H13442,"")</f>
        <v/>
      </c>
      <c r="J13442" s="16" t="str">
        <f t="shared" ref="J13442:J13505" si="633">IFERROR(SMALL($I$2:$I$100000,H13442),"")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2"/>
        <v>Novemeber 21</v>
      </c>
      <c r="H13443" s="27">
        <f t="shared" si="631"/>
        <v>13442</v>
      </c>
      <c r="I13443" s="30" t="str">
        <f>IF(G13443='Check Register'!$E$1,H13443,"")</f>
        <v/>
      </c>
      <c r="J13443" s="16" t="str">
        <f t="shared" si="633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2"/>
        <v>Novemeber 21</v>
      </c>
      <c r="H13444" s="27">
        <f t="shared" si="631"/>
        <v>13443</v>
      </c>
      <c r="I13444" s="30" t="str">
        <f>IF(G13444='Check Register'!$E$1,H13444,"")</f>
        <v/>
      </c>
      <c r="J13444" s="16" t="str">
        <f t="shared" si="633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2"/>
        <v>Novemeber 21</v>
      </c>
      <c r="H13445" s="27">
        <f t="shared" si="631"/>
        <v>13444</v>
      </c>
      <c r="I13445" s="30" t="str">
        <f>IF(G13445='Check Register'!$E$1,H13445,"")</f>
        <v/>
      </c>
      <c r="J13445" s="16" t="str">
        <f t="shared" si="633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2"/>
        <v>Novemeber 21</v>
      </c>
      <c r="H13446" s="27">
        <f t="shared" si="631"/>
        <v>13445</v>
      </c>
      <c r="I13446" s="30" t="str">
        <f>IF(G13446='Check Register'!$E$1,H13446,"")</f>
        <v/>
      </c>
      <c r="J13446" s="16" t="str">
        <f t="shared" si="633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2"/>
        <v>Novemeber 21</v>
      </c>
      <c r="H13447" s="27">
        <f t="shared" si="631"/>
        <v>13446</v>
      </c>
      <c r="I13447" s="30" t="str">
        <f>IF(G13447='Check Register'!$E$1,H13447,"")</f>
        <v/>
      </c>
      <c r="J13447" s="16" t="str">
        <f t="shared" si="633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2"/>
        <v>Novemeber 21</v>
      </c>
      <c r="H13448" s="27">
        <f t="shared" ref="H13448:H13511" si="634">1+H13447</f>
        <v>13447</v>
      </c>
      <c r="I13448" s="30" t="str">
        <f>IF(G13448='Check Register'!$E$1,H13448,"")</f>
        <v/>
      </c>
      <c r="J13448" s="16" t="str">
        <f t="shared" si="633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2"/>
        <v>Novemeber 21</v>
      </c>
      <c r="H13449" s="27">
        <f t="shared" si="634"/>
        <v>13448</v>
      </c>
      <c r="I13449" s="30" t="str">
        <f>IF(G13449='Check Register'!$E$1,H13449,"")</f>
        <v/>
      </c>
      <c r="J13449" s="16" t="str">
        <f t="shared" si="633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2"/>
        <v>Novemeber 21</v>
      </c>
      <c r="H13450" s="27">
        <f t="shared" si="634"/>
        <v>13449</v>
      </c>
      <c r="I13450" s="30" t="str">
        <f>IF(G13450='Check Register'!$E$1,H13450,"")</f>
        <v/>
      </c>
      <c r="J13450" s="16" t="str">
        <f t="shared" si="633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2"/>
        <v>Novemeber 21</v>
      </c>
      <c r="H13451" s="27">
        <f t="shared" si="634"/>
        <v>13450</v>
      </c>
      <c r="I13451" s="30" t="str">
        <f>IF(G13451='Check Register'!$E$1,H13451,"")</f>
        <v/>
      </c>
      <c r="J13451" s="16" t="str">
        <f t="shared" si="633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2"/>
        <v>Novemeber 21</v>
      </c>
      <c r="H13452" s="27">
        <f t="shared" si="634"/>
        <v>13451</v>
      </c>
      <c r="I13452" s="30" t="str">
        <f>IF(G13452='Check Register'!$E$1,H13452,"")</f>
        <v/>
      </c>
      <c r="J13452" s="16" t="str">
        <f t="shared" si="633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2"/>
        <v>Novemeber 21</v>
      </c>
      <c r="H13453" s="27">
        <f t="shared" si="634"/>
        <v>13452</v>
      </c>
      <c r="I13453" s="30" t="str">
        <f>IF(G13453='Check Register'!$E$1,H13453,"")</f>
        <v/>
      </c>
      <c r="J13453" s="16" t="str">
        <f t="shared" si="633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2"/>
        <v>Novemeber 21</v>
      </c>
      <c r="H13454" s="27">
        <f t="shared" si="634"/>
        <v>13453</v>
      </c>
      <c r="I13454" s="30" t="str">
        <f>IF(G13454='Check Register'!$E$1,H13454,"")</f>
        <v/>
      </c>
      <c r="J13454" s="16" t="str">
        <f t="shared" si="633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2"/>
        <v>Novemeber 21</v>
      </c>
      <c r="H13455" s="27">
        <f t="shared" si="634"/>
        <v>13454</v>
      </c>
      <c r="I13455" s="30" t="str">
        <f>IF(G13455='Check Register'!$E$1,H13455,"")</f>
        <v/>
      </c>
      <c r="J13455" s="16" t="str">
        <f t="shared" si="633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2"/>
        <v>Novemeber 21</v>
      </c>
      <c r="H13456" s="27">
        <f t="shared" si="634"/>
        <v>13455</v>
      </c>
      <c r="I13456" s="30" t="str">
        <f>IF(G13456='Check Register'!$E$1,H13456,"")</f>
        <v/>
      </c>
      <c r="J13456" s="16" t="str">
        <f t="shared" si="633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2"/>
        <v>Novemeber 21</v>
      </c>
      <c r="H13457" s="27">
        <f t="shared" si="634"/>
        <v>13456</v>
      </c>
      <c r="I13457" s="30" t="str">
        <f>IF(G13457='Check Register'!$E$1,H13457,"")</f>
        <v/>
      </c>
      <c r="J13457" s="16" t="str">
        <f t="shared" si="633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2"/>
        <v>Novemeber 21</v>
      </c>
      <c r="H13458" s="27">
        <f t="shared" si="634"/>
        <v>13457</v>
      </c>
      <c r="I13458" s="30" t="str">
        <f>IF(G13458='Check Register'!$E$1,H13458,"")</f>
        <v/>
      </c>
      <c r="J13458" s="16" t="str">
        <f t="shared" si="633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2"/>
        <v>Novemeber 21</v>
      </c>
      <c r="H13459" s="27">
        <f t="shared" si="634"/>
        <v>13458</v>
      </c>
      <c r="I13459" s="30" t="str">
        <f>IF(G13459='Check Register'!$E$1,H13459,"")</f>
        <v/>
      </c>
      <c r="J13459" s="16" t="str">
        <f t="shared" si="633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2"/>
        <v>Novemeber 21</v>
      </c>
      <c r="H13460" s="27">
        <f t="shared" si="634"/>
        <v>13459</v>
      </c>
      <c r="I13460" s="30" t="str">
        <f>IF(G13460='Check Register'!$E$1,H13460,"")</f>
        <v/>
      </c>
      <c r="J13460" s="16" t="str">
        <f t="shared" si="633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2"/>
        <v>Novemeber 21</v>
      </c>
      <c r="H13461" s="27">
        <f t="shared" si="634"/>
        <v>13460</v>
      </c>
      <c r="I13461" s="30" t="str">
        <f>IF(G13461='Check Register'!$E$1,H13461,"")</f>
        <v/>
      </c>
      <c r="J13461" s="16" t="str">
        <f t="shared" si="633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2"/>
        <v>Novemeber 21</v>
      </c>
      <c r="H13462" s="27">
        <f t="shared" si="634"/>
        <v>13461</v>
      </c>
      <c r="I13462" s="30" t="str">
        <f>IF(G13462='Check Register'!$E$1,H13462,"")</f>
        <v/>
      </c>
      <c r="J13462" s="16" t="str">
        <f t="shared" si="633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2"/>
        <v>Novemeber 21</v>
      </c>
      <c r="H13463" s="27">
        <f t="shared" si="634"/>
        <v>13462</v>
      </c>
      <c r="I13463" s="30" t="str">
        <f>IF(G13463='Check Register'!$E$1,H13463,"")</f>
        <v/>
      </c>
      <c r="J13463" s="16" t="str">
        <f t="shared" si="633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2"/>
        <v>Novemeber 21</v>
      </c>
      <c r="H13464" s="27">
        <f t="shared" si="634"/>
        <v>13463</v>
      </c>
      <c r="I13464" s="30" t="str">
        <f>IF(G13464='Check Register'!$E$1,H13464,"")</f>
        <v/>
      </c>
      <c r="J13464" s="16" t="str">
        <f t="shared" si="633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2"/>
        <v>Novemeber 21</v>
      </c>
      <c r="H13465" s="27">
        <f t="shared" si="634"/>
        <v>13464</v>
      </c>
      <c r="I13465" s="30" t="str">
        <f>IF(G13465='Check Register'!$E$1,H13465,"")</f>
        <v/>
      </c>
      <c r="J13465" s="16" t="str">
        <f t="shared" si="633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2"/>
        <v>Novemeber 21</v>
      </c>
      <c r="H13466" s="27">
        <f t="shared" si="634"/>
        <v>13465</v>
      </c>
      <c r="I13466" s="30" t="str">
        <f>IF(G13466='Check Register'!$E$1,H13466,"")</f>
        <v/>
      </c>
      <c r="J13466" s="16" t="str">
        <f t="shared" si="633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2"/>
        <v>Novemeber 21</v>
      </c>
      <c r="H13467" s="27">
        <f t="shared" si="634"/>
        <v>13466</v>
      </c>
      <c r="I13467" s="30" t="str">
        <f>IF(G13467='Check Register'!$E$1,H13467,"")</f>
        <v/>
      </c>
      <c r="J13467" s="16" t="str">
        <f t="shared" si="633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2"/>
        <v>Novemeber 21</v>
      </c>
      <c r="H13468" s="27">
        <f t="shared" si="634"/>
        <v>13467</v>
      </c>
      <c r="I13468" s="30" t="str">
        <f>IF(G13468='Check Register'!$E$1,H13468,"")</f>
        <v/>
      </c>
      <c r="J13468" s="16" t="str">
        <f t="shared" si="633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2"/>
        <v>Novemeber 21</v>
      </c>
      <c r="H13469" s="27">
        <f t="shared" si="634"/>
        <v>13468</v>
      </c>
      <c r="I13469" s="30" t="str">
        <f>IF(G13469='Check Register'!$E$1,H13469,"")</f>
        <v/>
      </c>
      <c r="J13469" s="16" t="str">
        <f t="shared" si="633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2"/>
        <v>Novemeber 21</v>
      </c>
      <c r="H13470" s="27">
        <f t="shared" si="634"/>
        <v>13469</v>
      </c>
      <c r="I13470" s="30" t="str">
        <f>IF(G13470='Check Register'!$E$1,H13470,"")</f>
        <v/>
      </c>
      <c r="J13470" s="16" t="str">
        <f t="shared" si="633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2"/>
        <v>Novemeber 21</v>
      </c>
      <c r="H13471" s="27">
        <f t="shared" si="634"/>
        <v>13470</v>
      </c>
      <c r="I13471" s="30" t="str">
        <f>IF(G13471='Check Register'!$E$1,H13471,"")</f>
        <v/>
      </c>
      <c r="J13471" s="16" t="str">
        <f t="shared" si="633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2"/>
        <v>Novemeber 21</v>
      </c>
      <c r="H13472" s="27">
        <f t="shared" si="634"/>
        <v>13471</v>
      </c>
      <c r="I13472" s="30" t="str">
        <f>IF(G13472='Check Register'!$E$1,H13472,"")</f>
        <v/>
      </c>
      <c r="J13472" s="16" t="str">
        <f t="shared" si="633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2"/>
        <v>Novemeber 21</v>
      </c>
      <c r="H13473" s="27">
        <f t="shared" si="634"/>
        <v>13472</v>
      </c>
      <c r="I13473" s="30" t="str">
        <f>IF(G13473='Check Register'!$E$1,H13473,"")</f>
        <v/>
      </c>
      <c r="J13473" s="16" t="str">
        <f t="shared" si="633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2"/>
        <v>Novemeber 21</v>
      </c>
      <c r="H13474" s="27">
        <f t="shared" si="634"/>
        <v>13473</v>
      </c>
      <c r="I13474" s="30" t="str">
        <f>IF(G13474='Check Register'!$E$1,H13474,"")</f>
        <v/>
      </c>
      <c r="J13474" s="16" t="str">
        <f t="shared" si="633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2"/>
        <v>Novemeber 21</v>
      </c>
      <c r="H13475" s="27">
        <f t="shared" si="634"/>
        <v>13474</v>
      </c>
      <c r="I13475" s="30" t="str">
        <f>IF(G13475='Check Register'!$E$1,H13475,"")</f>
        <v/>
      </c>
      <c r="J13475" s="16" t="str">
        <f t="shared" si="633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2"/>
        <v>Novemeber 21</v>
      </c>
      <c r="H13476" s="27">
        <f t="shared" si="634"/>
        <v>13475</v>
      </c>
      <c r="I13476" s="30" t="str">
        <f>IF(G13476='Check Register'!$E$1,H13476,"")</f>
        <v/>
      </c>
      <c r="J13476" s="16" t="str">
        <f t="shared" si="633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2"/>
        <v>Novemeber 21</v>
      </c>
      <c r="H13477" s="27">
        <f t="shared" si="634"/>
        <v>13476</v>
      </c>
      <c r="I13477" s="30" t="str">
        <f>IF(G13477='Check Register'!$E$1,H13477,"")</f>
        <v/>
      </c>
      <c r="J13477" s="16" t="str">
        <f t="shared" si="633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2"/>
        <v>Novemeber 21</v>
      </c>
      <c r="H13478" s="27">
        <f t="shared" si="634"/>
        <v>13477</v>
      </c>
      <c r="I13478" s="30" t="str">
        <f>IF(G13478='Check Register'!$E$1,H13478,"")</f>
        <v/>
      </c>
      <c r="J13478" s="16" t="str">
        <f t="shared" si="633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2"/>
        <v>Novemeber 21</v>
      </c>
      <c r="H13479" s="27">
        <f t="shared" si="634"/>
        <v>13478</v>
      </c>
      <c r="I13479" s="30" t="str">
        <f>IF(G13479='Check Register'!$E$1,H13479,"")</f>
        <v/>
      </c>
      <c r="J13479" s="16" t="str">
        <f t="shared" si="633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2"/>
        <v>Novemeber 21</v>
      </c>
      <c r="H13480" s="27">
        <f t="shared" si="634"/>
        <v>13479</v>
      </c>
      <c r="I13480" s="30" t="str">
        <f>IF(G13480='Check Register'!$E$1,H13480,"")</f>
        <v/>
      </c>
      <c r="J13480" s="16" t="str">
        <f t="shared" si="633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2"/>
        <v>Novemeber 21</v>
      </c>
      <c r="H13481" s="27">
        <f t="shared" si="634"/>
        <v>13480</v>
      </c>
      <c r="I13481" s="30" t="str">
        <f>IF(G13481='Check Register'!$E$1,H13481,"")</f>
        <v/>
      </c>
      <c r="J13481" s="16" t="str">
        <f t="shared" si="633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2"/>
        <v>Novemeber 21</v>
      </c>
      <c r="H13482" s="27">
        <f t="shared" si="634"/>
        <v>13481</v>
      </c>
      <c r="I13482" s="30" t="str">
        <f>IF(G13482='Check Register'!$E$1,H13482,"")</f>
        <v/>
      </c>
      <c r="J13482" s="16" t="str">
        <f t="shared" si="633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2"/>
        <v>Novemeber 21</v>
      </c>
      <c r="H13483" s="27">
        <f t="shared" si="634"/>
        <v>13482</v>
      </c>
      <c r="I13483" s="30" t="str">
        <f>IF(G13483='Check Register'!$E$1,H13483,"")</f>
        <v/>
      </c>
      <c r="J13483" s="16" t="str">
        <f t="shared" si="633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2"/>
        <v>Novemeber 21</v>
      </c>
      <c r="H13484" s="27">
        <f t="shared" si="634"/>
        <v>13483</v>
      </c>
      <c r="I13484" s="30" t="str">
        <f>IF(G13484='Check Register'!$E$1,H13484,"")</f>
        <v/>
      </c>
      <c r="J13484" s="16" t="str">
        <f t="shared" si="633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2"/>
        <v>Novemeber 21</v>
      </c>
      <c r="H13485" s="27">
        <f t="shared" si="634"/>
        <v>13484</v>
      </c>
      <c r="I13485" s="30" t="str">
        <f>IF(G13485='Check Register'!$E$1,H13485,"")</f>
        <v/>
      </c>
      <c r="J13485" s="16" t="str">
        <f t="shared" si="633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2"/>
        <v>Novemeber 21</v>
      </c>
      <c r="H13486" s="27">
        <f t="shared" si="634"/>
        <v>13485</v>
      </c>
      <c r="I13486" s="30" t="str">
        <f>IF(G13486='Check Register'!$E$1,H13486,"")</f>
        <v/>
      </c>
      <c r="J13486" s="16" t="str">
        <f t="shared" si="633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2"/>
        <v>Novemeber 21</v>
      </c>
      <c r="H13487" s="27">
        <f t="shared" si="634"/>
        <v>13486</v>
      </c>
      <c r="I13487" s="30" t="str">
        <f>IF(G13487='Check Register'!$E$1,H13487,"")</f>
        <v/>
      </c>
      <c r="J13487" s="16" t="str">
        <f t="shared" si="633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2"/>
        <v>Novemeber 21</v>
      </c>
      <c r="H13488" s="27">
        <f t="shared" si="634"/>
        <v>13487</v>
      </c>
      <c r="I13488" s="30" t="str">
        <f>IF(G13488='Check Register'!$E$1,H13488,"")</f>
        <v/>
      </c>
      <c r="J13488" s="16" t="str">
        <f t="shared" si="633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2"/>
        <v>Novemeber 21</v>
      </c>
      <c r="H13489" s="27">
        <f t="shared" si="634"/>
        <v>13488</v>
      </c>
      <c r="I13489" s="30" t="str">
        <f>IF(G13489='Check Register'!$E$1,H13489,"")</f>
        <v/>
      </c>
      <c r="J13489" s="16" t="str">
        <f t="shared" si="633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2"/>
        <v>Novemeber 21</v>
      </c>
      <c r="H13490" s="27">
        <f t="shared" si="634"/>
        <v>13489</v>
      </c>
      <c r="I13490" s="30" t="str">
        <f>IF(G13490='Check Register'!$E$1,H13490,"")</f>
        <v/>
      </c>
      <c r="J13490" s="16" t="str">
        <f t="shared" si="633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2"/>
        <v>Novemeber 21</v>
      </c>
      <c r="H13491" s="27">
        <f t="shared" si="634"/>
        <v>13490</v>
      </c>
      <c r="I13491" s="30" t="str">
        <f>IF(G13491='Check Register'!$E$1,H13491,"")</f>
        <v/>
      </c>
      <c r="J13491" s="16" t="str">
        <f t="shared" si="633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2"/>
        <v>Novemeber 21</v>
      </c>
      <c r="H13492" s="27">
        <f t="shared" si="634"/>
        <v>13491</v>
      </c>
      <c r="I13492" s="30" t="str">
        <f>IF(G13492='Check Register'!$E$1,H13492,"")</f>
        <v/>
      </c>
      <c r="J13492" s="16" t="str">
        <f t="shared" si="633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2"/>
        <v>Novemeber 21</v>
      </c>
      <c r="H13493" s="27">
        <f t="shared" si="634"/>
        <v>13492</v>
      </c>
      <c r="I13493" s="30" t="str">
        <f>IF(G13493='Check Register'!$E$1,H13493,"")</f>
        <v/>
      </c>
      <c r="J13493" s="16" t="str">
        <f t="shared" si="633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2"/>
        <v>Novemeber 21</v>
      </c>
      <c r="H13494" s="27">
        <f t="shared" si="634"/>
        <v>13493</v>
      </c>
      <c r="I13494" s="30" t="str">
        <f>IF(G13494='Check Register'!$E$1,H13494,"")</f>
        <v/>
      </c>
      <c r="J13494" s="16" t="str">
        <f t="shared" si="633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2"/>
        <v>Novemeber 21</v>
      </c>
      <c r="H13495" s="27">
        <f t="shared" si="634"/>
        <v>13494</v>
      </c>
      <c r="I13495" s="30" t="str">
        <f>IF(G13495='Check Register'!$E$1,H13495,"")</f>
        <v/>
      </c>
      <c r="J13495" s="16" t="str">
        <f t="shared" si="633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2"/>
        <v>Novemeber 21</v>
      </c>
      <c r="H13496" s="27">
        <f t="shared" si="634"/>
        <v>13495</v>
      </c>
      <c r="I13496" s="30" t="str">
        <f>IF(G13496='Check Register'!$E$1,H13496,"")</f>
        <v/>
      </c>
      <c r="J13496" s="16" t="str">
        <f t="shared" si="633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2"/>
        <v>Novemeber 21</v>
      </c>
      <c r="H13497" s="27">
        <f t="shared" si="634"/>
        <v>13496</v>
      </c>
      <c r="I13497" s="30" t="str">
        <f>IF(G13497='Check Register'!$E$1,H13497,"")</f>
        <v/>
      </c>
      <c r="J13497" s="16" t="str">
        <f t="shared" si="633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2"/>
        <v>Novemeber 21</v>
      </c>
      <c r="H13498" s="27">
        <f t="shared" si="634"/>
        <v>13497</v>
      </c>
      <c r="I13498" s="30" t="str">
        <f>IF(G13498='Check Register'!$E$1,H13498,"")</f>
        <v/>
      </c>
      <c r="J13498" s="16" t="str">
        <f t="shared" si="633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2"/>
        <v>Novemeber 21</v>
      </c>
      <c r="H13499" s="27">
        <f t="shared" si="634"/>
        <v>13498</v>
      </c>
      <c r="I13499" s="30" t="str">
        <f>IF(G13499='Check Register'!$E$1,H13499,"")</f>
        <v/>
      </c>
      <c r="J13499" s="16" t="str">
        <f t="shared" si="633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2"/>
        <v>Novemeber 21</v>
      </c>
      <c r="H13500" s="27">
        <f t="shared" si="634"/>
        <v>13499</v>
      </c>
      <c r="I13500" s="30" t="str">
        <f>IF(G13500='Check Register'!$E$1,H13500,"")</f>
        <v/>
      </c>
      <c r="J13500" s="16" t="str">
        <f t="shared" si="633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2"/>
        <v>Novemeber 21</v>
      </c>
      <c r="H13501" s="27">
        <f t="shared" si="634"/>
        <v>13500</v>
      </c>
      <c r="I13501" s="30" t="str">
        <f>IF(G13501='Check Register'!$E$1,H13501,"")</f>
        <v/>
      </c>
      <c r="J13501" s="16" t="str">
        <f t="shared" si="633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2"/>
        <v>Novemeber 21</v>
      </c>
      <c r="H13502" s="27">
        <f t="shared" si="634"/>
        <v>13501</v>
      </c>
      <c r="I13502" s="30" t="str">
        <f>IF(G13502='Check Register'!$E$1,H13502,"")</f>
        <v/>
      </c>
      <c r="J13502" s="16" t="str">
        <f t="shared" si="633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2"/>
        <v>Novemeber 21</v>
      </c>
      <c r="H13503" s="27">
        <f t="shared" si="634"/>
        <v>13502</v>
      </c>
      <c r="I13503" s="30" t="str">
        <f>IF(G13503='Check Register'!$E$1,H13503,"")</f>
        <v/>
      </c>
      <c r="J13503" s="16" t="str">
        <f t="shared" si="633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2"/>
        <v>Novemeber 21</v>
      </c>
      <c r="H13504" s="27">
        <f t="shared" si="634"/>
        <v>13503</v>
      </c>
      <c r="I13504" s="30" t="str">
        <f>IF(G13504='Check Register'!$E$1,H13504,"")</f>
        <v/>
      </c>
      <c r="J13504" s="16" t="str">
        <f t="shared" si="633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2"/>
        <v>Novemeber 21</v>
      </c>
      <c r="H13505" s="27">
        <f t="shared" si="634"/>
        <v>13504</v>
      </c>
      <c r="I13505" s="30" t="str">
        <f>IF(G13505='Check Register'!$E$1,H13505,"")</f>
        <v/>
      </c>
      <c r="J13505" s="16" t="str">
        <f t="shared" si="633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5">VLOOKUP(C13506,W:Y,3,TRUE)</f>
        <v>Novemeber 21</v>
      </c>
      <c r="H13506" s="27">
        <f t="shared" si="634"/>
        <v>13505</v>
      </c>
      <c r="I13506" s="30" t="str">
        <f>IF(G13506='Check Register'!$E$1,H13506,"")</f>
        <v/>
      </c>
      <c r="J13506" s="16" t="str">
        <f t="shared" ref="J13506:J13569" si="636">IFERROR(SMALL($I$2:$I$100000,H13506),"")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5"/>
        <v>Novemeber 21</v>
      </c>
      <c r="H13507" s="27">
        <f t="shared" si="634"/>
        <v>13506</v>
      </c>
      <c r="I13507" s="30" t="str">
        <f>IF(G13507='Check Register'!$E$1,H13507,"")</f>
        <v/>
      </c>
      <c r="J13507" s="16" t="str">
        <f t="shared" si="636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5"/>
        <v>Novemeber 21</v>
      </c>
      <c r="H13508" s="27">
        <f t="shared" si="634"/>
        <v>13507</v>
      </c>
      <c r="I13508" s="30" t="str">
        <f>IF(G13508='Check Register'!$E$1,H13508,"")</f>
        <v/>
      </c>
      <c r="J13508" s="16" t="str">
        <f t="shared" si="636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5"/>
        <v>Novemeber 21</v>
      </c>
      <c r="H13509" s="27">
        <f t="shared" si="634"/>
        <v>13508</v>
      </c>
      <c r="I13509" s="30" t="str">
        <f>IF(G13509='Check Register'!$E$1,H13509,"")</f>
        <v/>
      </c>
      <c r="J13509" s="16" t="str">
        <f t="shared" si="636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5"/>
        <v>Novemeber 21</v>
      </c>
      <c r="H13510" s="27">
        <f t="shared" si="634"/>
        <v>13509</v>
      </c>
      <c r="I13510" s="30" t="str">
        <f>IF(G13510='Check Register'!$E$1,H13510,"")</f>
        <v/>
      </c>
      <c r="J13510" s="16" t="str">
        <f t="shared" si="636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5"/>
        <v>Novemeber 21</v>
      </c>
      <c r="H13511" s="27">
        <f t="shared" si="634"/>
        <v>13510</v>
      </c>
      <c r="I13511" s="30" t="str">
        <f>IF(G13511='Check Register'!$E$1,H13511,"")</f>
        <v/>
      </c>
      <c r="J13511" s="16" t="str">
        <f t="shared" si="636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5"/>
        <v>Novemeber 21</v>
      </c>
      <c r="H13512" s="27">
        <f t="shared" ref="H13512:H13575" si="637">1+H13511</f>
        <v>13511</v>
      </c>
      <c r="I13512" s="30" t="str">
        <f>IF(G13512='Check Register'!$E$1,H13512,"")</f>
        <v/>
      </c>
      <c r="J13512" s="16" t="str">
        <f t="shared" si="636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5"/>
        <v>Novemeber 21</v>
      </c>
      <c r="H13513" s="27">
        <f t="shared" si="637"/>
        <v>13512</v>
      </c>
      <c r="I13513" s="30" t="str">
        <f>IF(G13513='Check Register'!$E$1,H13513,"")</f>
        <v/>
      </c>
      <c r="J13513" s="16" t="str">
        <f t="shared" si="636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5"/>
        <v>Novemeber 21</v>
      </c>
      <c r="H13514" s="27">
        <f t="shared" si="637"/>
        <v>13513</v>
      </c>
      <c r="I13514" s="30" t="str">
        <f>IF(G13514='Check Register'!$E$1,H13514,"")</f>
        <v/>
      </c>
      <c r="J13514" s="16" t="str">
        <f t="shared" si="636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5"/>
        <v>Novemeber 21</v>
      </c>
      <c r="H13515" s="27">
        <f t="shared" si="637"/>
        <v>13514</v>
      </c>
      <c r="I13515" s="30" t="str">
        <f>IF(G13515='Check Register'!$E$1,H13515,"")</f>
        <v/>
      </c>
      <c r="J13515" s="16" t="str">
        <f t="shared" si="636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5"/>
        <v>Novemeber 21</v>
      </c>
      <c r="H13516" s="27">
        <f t="shared" si="637"/>
        <v>13515</v>
      </c>
      <c r="I13516" s="30" t="str">
        <f>IF(G13516='Check Register'!$E$1,H13516,"")</f>
        <v/>
      </c>
      <c r="J13516" s="16" t="str">
        <f t="shared" si="636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5"/>
        <v>Novemeber 21</v>
      </c>
      <c r="H13517" s="27">
        <f t="shared" si="637"/>
        <v>13516</v>
      </c>
      <c r="I13517" s="30" t="str">
        <f>IF(G13517='Check Register'!$E$1,H13517,"")</f>
        <v/>
      </c>
      <c r="J13517" s="16" t="str">
        <f t="shared" si="636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5"/>
        <v>Novemeber 21</v>
      </c>
      <c r="H13518" s="27">
        <f t="shared" si="637"/>
        <v>13517</v>
      </c>
      <c r="I13518" s="30" t="str">
        <f>IF(G13518='Check Register'!$E$1,H13518,"")</f>
        <v/>
      </c>
      <c r="J13518" s="16" t="str">
        <f t="shared" si="636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5"/>
        <v>Novemeber 21</v>
      </c>
      <c r="H13519" s="27">
        <f t="shared" si="637"/>
        <v>13518</v>
      </c>
      <c r="I13519" s="30" t="str">
        <f>IF(G13519='Check Register'!$E$1,H13519,"")</f>
        <v/>
      </c>
      <c r="J13519" s="16" t="str">
        <f t="shared" si="636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5"/>
        <v>Novemeber 21</v>
      </c>
      <c r="H13520" s="27">
        <f t="shared" si="637"/>
        <v>13519</v>
      </c>
      <c r="I13520" s="30" t="str">
        <f>IF(G13520='Check Register'!$E$1,H13520,"")</f>
        <v/>
      </c>
      <c r="J13520" s="16" t="str">
        <f t="shared" si="636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5"/>
        <v>Novemeber 21</v>
      </c>
      <c r="H13521" s="27">
        <f t="shared" si="637"/>
        <v>13520</v>
      </c>
      <c r="I13521" s="30" t="str">
        <f>IF(G13521='Check Register'!$E$1,H13521,"")</f>
        <v/>
      </c>
      <c r="J13521" s="16" t="str">
        <f t="shared" si="636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5"/>
        <v>Novemeber 21</v>
      </c>
      <c r="H13522" s="27">
        <f t="shared" si="637"/>
        <v>13521</v>
      </c>
      <c r="I13522" s="30" t="str">
        <f>IF(G13522='Check Register'!$E$1,H13522,"")</f>
        <v/>
      </c>
      <c r="J13522" s="16" t="str">
        <f t="shared" si="636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5"/>
        <v>Novemeber 21</v>
      </c>
      <c r="H13523" s="27">
        <f t="shared" si="637"/>
        <v>13522</v>
      </c>
      <c r="I13523" s="30" t="str">
        <f>IF(G13523='Check Register'!$E$1,H13523,"")</f>
        <v/>
      </c>
      <c r="J13523" s="16" t="str">
        <f t="shared" si="636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5"/>
        <v>Novemeber 21</v>
      </c>
      <c r="H13524" s="27">
        <f t="shared" si="637"/>
        <v>13523</v>
      </c>
      <c r="I13524" s="30" t="str">
        <f>IF(G13524='Check Register'!$E$1,H13524,"")</f>
        <v/>
      </c>
      <c r="J13524" s="16" t="str">
        <f t="shared" si="636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5"/>
        <v>Novemeber 21</v>
      </c>
      <c r="H13525" s="27">
        <f t="shared" si="637"/>
        <v>13524</v>
      </c>
      <c r="I13525" s="30" t="str">
        <f>IF(G13525='Check Register'!$E$1,H13525,"")</f>
        <v/>
      </c>
      <c r="J13525" s="16" t="str">
        <f t="shared" si="636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5"/>
        <v>Novemeber 21</v>
      </c>
      <c r="H13526" s="27">
        <f t="shared" si="637"/>
        <v>13525</v>
      </c>
      <c r="I13526" s="30" t="str">
        <f>IF(G13526='Check Register'!$E$1,H13526,"")</f>
        <v/>
      </c>
      <c r="J13526" s="16" t="str">
        <f t="shared" si="636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5"/>
        <v>Novemeber 21</v>
      </c>
      <c r="H13527" s="27">
        <f t="shared" si="637"/>
        <v>13526</v>
      </c>
      <c r="I13527" s="30" t="str">
        <f>IF(G13527='Check Register'!$E$1,H13527,"")</f>
        <v/>
      </c>
      <c r="J13527" s="16" t="str">
        <f t="shared" si="636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5"/>
        <v>Novemeber 21</v>
      </c>
      <c r="H13528" s="27">
        <f t="shared" si="637"/>
        <v>13527</v>
      </c>
      <c r="I13528" s="30" t="str">
        <f>IF(G13528='Check Register'!$E$1,H13528,"")</f>
        <v/>
      </c>
      <c r="J13528" s="16" t="str">
        <f t="shared" si="636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5"/>
        <v>Novemeber 21</v>
      </c>
      <c r="H13529" s="27">
        <f t="shared" si="637"/>
        <v>13528</v>
      </c>
      <c r="I13529" s="30" t="str">
        <f>IF(G13529='Check Register'!$E$1,H13529,"")</f>
        <v/>
      </c>
      <c r="J13529" s="16" t="str">
        <f t="shared" si="636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5"/>
        <v>Novemeber 21</v>
      </c>
      <c r="H13530" s="27">
        <f t="shared" si="637"/>
        <v>13529</v>
      </c>
      <c r="I13530" s="30" t="str">
        <f>IF(G13530='Check Register'!$E$1,H13530,"")</f>
        <v/>
      </c>
      <c r="J13530" s="16" t="str">
        <f t="shared" si="636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5"/>
        <v>Novemeber 21</v>
      </c>
      <c r="H13531" s="27">
        <f t="shared" si="637"/>
        <v>13530</v>
      </c>
      <c r="I13531" s="30" t="str">
        <f>IF(G13531='Check Register'!$E$1,H13531,"")</f>
        <v/>
      </c>
      <c r="J13531" s="16" t="str">
        <f t="shared" si="636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5"/>
        <v>Novemeber 21</v>
      </c>
      <c r="H13532" s="27">
        <f t="shared" si="637"/>
        <v>13531</v>
      </c>
      <c r="I13532" s="30" t="str">
        <f>IF(G13532='Check Register'!$E$1,H13532,"")</f>
        <v/>
      </c>
      <c r="J13532" s="16" t="str">
        <f t="shared" si="636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5"/>
        <v>Novemeber 21</v>
      </c>
      <c r="H13533" s="27">
        <f t="shared" si="637"/>
        <v>13532</v>
      </c>
      <c r="I13533" s="30" t="str">
        <f>IF(G13533='Check Register'!$E$1,H13533,"")</f>
        <v/>
      </c>
      <c r="J13533" s="16" t="str">
        <f t="shared" si="636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5"/>
        <v>Novemeber 21</v>
      </c>
      <c r="H13534" s="27">
        <f t="shared" si="637"/>
        <v>13533</v>
      </c>
      <c r="I13534" s="30" t="str">
        <f>IF(G13534='Check Register'!$E$1,H13534,"")</f>
        <v/>
      </c>
      <c r="J13534" s="16" t="str">
        <f t="shared" si="636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5"/>
        <v>Novemeber 21</v>
      </c>
      <c r="H13535" s="27">
        <f t="shared" si="637"/>
        <v>13534</v>
      </c>
      <c r="I13535" s="30" t="str">
        <f>IF(G13535='Check Register'!$E$1,H13535,"")</f>
        <v/>
      </c>
      <c r="J13535" s="16" t="str">
        <f t="shared" si="636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5"/>
        <v>Novemeber 21</v>
      </c>
      <c r="H13536" s="27">
        <f t="shared" si="637"/>
        <v>13535</v>
      </c>
      <c r="I13536" s="30" t="str">
        <f>IF(G13536='Check Register'!$E$1,H13536,"")</f>
        <v/>
      </c>
      <c r="J13536" s="16" t="str">
        <f t="shared" si="636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5"/>
        <v>Novemeber 21</v>
      </c>
      <c r="H13537" s="27">
        <f t="shared" si="637"/>
        <v>13536</v>
      </c>
      <c r="I13537" s="30" t="str">
        <f>IF(G13537='Check Register'!$E$1,H13537,"")</f>
        <v/>
      </c>
      <c r="J13537" s="16" t="str">
        <f t="shared" si="636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5"/>
        <v>Novemeber 21</v>
      </c>
      <c r="H13538" s="27">
        <f t="shared" si="637"/>
        <v>13537</v>
      </c>
      <c r="I13538" s="30" t="str">
        <f>IF(G13538='Check Register'!$E$1,H13538,"")</f>
        <v/>
      </c>
      <c r="J13538" s="16" t="str">
        <f t="shared" si="636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5"/>
        <v>Novemeber 21</v>
      </c>
      <c r="H13539" s="27">
        <f t="shared" si="637"/>
        <v>13538</v>
      </c>
      <c r="I13539" s="30" t="str">
        <f>IF(G13539='Check Register'!$E$1,H13539,"")</f>
        <v/>
      </c>
      <c r="J13539" s="16" t="str">
        <f t="shared" si="636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5"/>
        <v>Novemeber 21</v>
      </c>
      <c r="H13540" s="27">
        <f t="shared" si="637"/>
        <v>13539</v>
      </c>
      <c r="I13540" s="30" t="str">
        <f>IF(G13540='Check Register'!$E$1,H13540,"")</f>
        <v/>
      </c>
      <c r="J13540" s="16" t="str">
        <f t="shared" si="636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5"/>
        <v>Novemeber 21</v>
      </c>
      <c r="H13541" s="27">
        <f t="shared" si="637"/>
        <v>13540</v>
      </c>
      <c r="I13541" s="30" t="str">
        <f>IF(G13541='Check Register'!$E$1,H13541,"")</f>
        <v/>
      </c>
      <c r="J13541" s="16" t="str">
        <f t="shared" si="636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5"/>
        <v>Novemeber 21</v>
      </c>
      <c r="H13542" s="27">
        <f t="shared" si="637"/>
        <v>13541</v>
      </c>
      <c r="I13542" s="30" t="str">
        <f>IF(G13542='Check Register'!$E$1,H13542,"")</f>
        <v/>
      </c>
      <c r="J13542" s="16" t="str">
        <f t="shared" si="636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5"/>
        <v>Novemeber 21</v>
      </c>
      <c r="H13543" s="27">
        <f t="shared" si="637"/>
        <v>13542</v>
      </c>
      <c r="I13543" s="30" t="str">
        <f>IF(G13543='Check Register'!$E$1,H13543,"")</f>
        <v/>
      </c>
      <c r="J13543" s="16" t="str">
        <f t="shared" si="636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5"/>
        <v>Novemeber 21</v>
      </c>
      <c r="H13544" s="27">
        <f t="shared" si="637"/>
        <v>13543</v>
      </c>
      <c r="I13544" s="30" t="str">
        <f>IF(G13544='Check Register'!$E$1,H13544,"")</f>
        <v/>
      </c>
      <c r="J13544" s="16" t="str">
        <f t="shared" si="636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5"/>
        <v>Novemeber 21</v>
      </c>
      <c r="H13545" s="27">
        <f t="shared" si="637"/>
        <v>13544</v>
      </c>
      <c r="I13545" s="30" t="str">
        <f>IF(G13545='Check Register'!$E$1,H13545,"")</f>
        <v/>
      </c>
      <c r="J13545" s="16" t="str">
        <f t="shared" si="636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5"/>
        <v>Novemeber 21</v>
      </c>
      <c r="H13546" s="27">
        <f t="shared" si="637"/>
        <v>13545</v>
      </c>
      <c r="I13546" s="30" t="str">
        <f>IF(G13546='Check Register'!$E$1,H13546,"")</f>
        <v/>
      </c>
      <c r="J13546" s="16" t="str">
        <f t="shared" si="636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5"/>
        <v>Novemeber 21</v>
      </c>
      <c r="H13547" s="27">
        <f t="shared" si="637"/>
        <v>13546</v>
      </c>
      <c r="I13547" s="30" t="str">
        <f>IF(G13547='Check Register'!$E$1,H13547,"")</f>
        <v/>
      </c>
      <c r="J13547" s="16" t="str">
        <f t="shared" si="636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5"/>
        <v>Novemeber 21</v>
      </c>
      <c r="H13548" s="27">
        <f t="shared" si="637"/>
        <v>13547</v>
      </c>
      <c r="I13548" s="30" t="str">
        <f>IF(G13548='Check Register'!$E$1,H13548,"")</f>
        <v/>
      </c>
      <c r="J13548" s="16" t="str">
        <f t="shared" si="636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5"/>
        <v>Novemeber 21</v>
      </c>
      <c r="H13549" s="27">
        <f t="shared" si="637"/>
        <v>13548</v>
      </c>
      <c r="I13549" s="30" t="str">
        <f>IF(G13549='Check Register'!$E$1,H13549,"")</f>
        <v/>
      </c>
      <c r="J13549" s="16" t="str">
        <f t="shared" si="636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5"/>
        <v>Novemeber 21</v>
      </c>
      <c r="H13550" s="27">
        <f t="shared" si="637"/>
        <v>13549</v>
      </c>
      <c r="I13550" s="30" t="str">
        <f>IF(G13550='Check Register'!$E$1,H13550,"")</f>
        <v/>
      </c>
      <c r="J13550" s="16" t="str">
        <f t="shared" si="636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5"/>
        <v>Novemeber 21</v>
      </c>
      <c r="H13551" s="27">
        <f t="shared" si="637"/>
        <v>13550</v>
      </c>
      <c r="I13551" s="30" t="str">
        <f>IF(G13551='Check Register'!$E$1,H13551,"")</f>
        <v/>
      </c>
      <c r="J13551" s="16" t="str">
        <f t="shared" si="636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5"/>
        <v>Novemeber 21</v>
      </c>
      <c r="H13552" s="27">
        <f t="shared" si="637"/>
        <v>13551</v>
      </c>
      <c r="I13552" s="30" t="str">
        <f>IF(G13552='Check Register'!$E$1,H13552,"")</f>
        <v/>
      </c>
      <c r="J13552" s="16" t="str">
        <f t="shared" si="636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5"/>
        <v>Novemeber 21</v>
      </c>
      <c r="H13553" s="27">
        <f t="shared" si="637"/>
        <v>13552</v>
      </c>
      <c r="I13553" s="30" t="str">
        <f>IF(G13553='Check Register'!$E$1,H13553,"")</f>
        <v/>
      </c>
      <c r="J13553" s="16" t="str">
        <f t="shared" si="636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5"/>
        <v>Novemeber 21</v>
      </c>
      <c r="H13554" s="27">
        <f t="shared" si="637"/>
        <v>13553</v>
      </c>
      <c r="I13554" s="30" t="str">
        <f>IF(G13554='Check Register'!$E$1,H13554,"")</f>
        <v/>
      </c>
      <c r="J13554" s="16" t="str">
        <f t="shared" si="636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5"/>
        <v>Novemeber 21</v>
      </c>
      <c r="H13555" s="27">
        <f t="shared" si="637"/>
        <v>13554</v>
      </c>
      <c r="I13555" s="30" t="str">
        <f>IF(G13555='Check Register'!$E$1,H13555,"")</f>
        <v/>
      </c>
      <c r="J13555" s="16" t="str">
        <f t="shared" si="636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5"/>
        <v>Novemeber 21</v>
      </c>
      <c r="H13556" s="27">
        <f t="shared" si="637"/>
        <v>13555</v>
      </c>
      <c r="I13556" s="30" t="str">
        <f>IF(G13556='Check Register'!$E$1,H13556,"")</f>
        <v/>
      </c>
      <c r="J13556" s="16" t="str">
        <f t="shared" si="636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5"/>
        <v>Novemeber 21</v>
      </c>
      <c r="H13557" s="27">
        <f t="shared" si="637"/>
        <v>13556</v>
      </c>
      <c r="I13557" s="30" t="str">
        <f>IF(G13557='Check Register'!$E$1,H13557,"")</f>
        <v/>
      </c>
      <c r="J13557" s="16" t="str">
        <f t="shared" si="636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5"/>
        <v>Novemeber 21</v>
      </c>
      <c r="H13558" s="27">
        <f t="shared" si="637"/>
        <v>13557</v>
      </c>
      <c r="I13558" s="30" t="str">
        <f>IF(G13558='Check Register'!$E$1,H13558,"")</f>
        <v/>
      </c>
      <c r="J13558" s="16" t="str">
        <f t="shared" si="636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5"/>
        <v>Novemeber 21</v>
      </c>
      <c r="H13559" s="27">
        <f t="shared" si="637"/>
        <v>13558</v>
      </c>
      <c r="I13559" s="30" t="str">
        <f>IF(G13559='Check Register'!$E$1,H13559,"")</f>
        <v/>
      </c>
      <c r="J13559" s="16" t="str">
        <f t="shared" si="636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5"/>
        <v>Novemeber 21</v>
      </c>
      <c r="H13560" s="27">
        <f t="shared" si="637"/>
        <v>13559</v>
      </c>
      <c r="I13560" s="30" t="str">
        <f>IF(G13560='Check Register'!$E$1,H13560,"")</f>
        <v/>
      </c>
      <c r="J13560" s="16" t="str">
        <f t="shared" si="636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5"/>
        <v>Novemeber 21</v>
      </c>
      <c r="H13561" s="27">
        <f t="shared" si="637"/>
        <v>13560</v>
      </c>
      <c r="I13561" s="30" t="str">
        <f>IF(G13561='Check Register'!$E$1,H13561,"")</f>
        <v/>
      </c>
      <c r="J13561" s="16" t="str">
        <f t="shared" si="636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5"/>
        <v>Novemeber 21</v>
      </c>
      <c r="H13562" s="27">
        <f t="shared" si="637"/>
        <v>13561</v>
      </c>
      <c r="I13562" s="30" t="str">
        <f>IF(G13562='Check Register'!$E$1,H13562,"")</f>
        <v/>
      </c>
      <c r="J13562" s="16" t="str">
        <f t="shared" si="636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5"/>
        <v>Novemeber 21</v>
      </c>
      <c r="H13563" s="27">
        <f t="shared" si="637"/>
        <v>13562</v>
      </c>
      <c r="I13563" s="30" t="str">
        <f>IF(G13563='Check Register'!$E$1,H13563,"")</f>
        <v/>
      </c>
      <c r="J13563" s="16" t="str">
        <f t="shared" si="636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5"/>
        <v>Novemeber 21</v>
      </c>
      <c r="H13564" s="27">
        <f t="shared" si="637"/>
        <v>13563</v>
      </c>
      <c r="I13564" s="30" t="str">
        <f>IF(G13564='Check Register'!$E$1,H13564,"")</f>
        <v/>
      </c>
      <c r="J13564" s="16" t="str">
        <f t="shared" si="636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5"/>
        <v>Novemeber 21</v>
      </c>
      <c r="H13565" s="27">
        <f t="shared" si="637"/>
        <v>13564</v>
      </c>
      <c r="I13565" s="30" t="str">
        <f>IF(G13565='Check Register'!$E$1,H13565,"")</f>
        <v/>
      </c>
      <c r="J13565" s="16" t="str">
        <f t="shared" si="636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5"/>
        <v>Novemeber 21</v>
      </c>
      <c r="H13566" s="27">
        <f t="shared" si="637"/>
        <v>13565</v>
      </c>
      <c r="I13566" s="30" t="str">
        <f>IF(G13566='Check Register'!$E$1,H13566,"")</f>
        <v/>
      </c>
      <c r="J13566" s="16" t="str">
        <f t="shared" si="636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5"/>
        <v>Novemeber 21</v>
      </c>
      <c r="H13567" s="27">
        <f t="shared" si="637"/>
        <v>13566</v>
      </c>
      <c r="I13567" s="30" t="str">
        <f>IF(G13567='Check Register'!$E$1,H13567,"")</f>
        <v/>
      </c>
      <c r="J13567" s="16" t="str">
        <f t="shared" si="636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5"/>
        <v>Novemeber 21</v>
      </c>
      <c r="H13568" s="27">
        <f t="shared" si="637"/>
        <v>13567</v>
      </c>
      <c r="I13568" s="30" t="str">
        <f>IF(G13568='Check Register'!$E$1,H13568,"")</f>
        <v/>
      </c>
      <c r="J13568" s="16" t="str">
        <f t="shared" si="636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5"/>
        <v>Novemeber 21</v>
      </c>
      <c r="H13569" s="27">
        <f t="shared" si="637"/>
        <v>13568</v>
      </c>
      <c r="I13569" s="30" t="str">
        <f>IF(G13569='Check Register'!$E$1,H13569,"")</f>
        <v/>
      </c>
      <c r="J13569" s="16" t="str">
        <f t="shared" si="636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8">VLOOKUP(C13570,W:Y,3,TRUE)</f>
        <v>Novemeber 21</v>
      </c>
      <c r="H13570" s="27">
        <f t="shared" si="637"/>
        <v>13569</v>
      </c>
      <c r="I13570" s="30" t="str">
        <f>IF(G13570='Check Register'!$E$1,H13570,"")</f>
        <v/>
      </c>
      <c r="J13570" s="16" t="str">
        <f t="shared" ref="J13570:J13633" si="639">IFERROR(SMALL($I$2:$I$100000,H13570),"")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8"/>
        <v>Novemeber 21</v>
      </c>
      <c r="H13571" s="27">
        <f t="shared" si="637"/>
        <v>13570</v>
      </c>
      <c r="I13571" s="30" t="str">
        <f>IF(G13571='Check Register'!$E$1,H13571,"")</f>
        <v/>
      </c>
      <c r="J13571" s="16" t="str">
        <f t="shared" si="639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8"/>
        <v>Novemeber 21</v>
      </c>
      <c r="H13572" s="27">
        <f t="shared" si="637"/>
        <v>13571</v>
      </c>
      <c r="I13572" s="30" t="str">
        <f>IF(G13572='Check Register'!$E$1,H13572,"")</f>
        <v/>
      </c>
      <c r="J13572" s="16" t="str">
        <f t="shared" si="639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8"/>
        <v>Novemeber 21</v>
      </c>
      <c r="H13573" s="27">
        <f t="shared" si="637"/>
        <v>13572</v>
      </c>
      <c r="I13573" s="30" t="str">
        <f>IF(G13573='Check Register'!$E$1,H13573,"")</f>
        <v/>
      </c>
      <c r="J13573" s="16" t="str">
        <f t="shared" si="639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8"/>
        <v>Novemeber 21</v>
      </c>
      <c r="H13574" s="27">
        <f t="shared" si="637"/>
        <v>13573</v>
      </c>
      <c r="I13574" s="30" t="str">
        <f>IF(G13574='Check Register'!$E$1,H13574,"")</f>
        <v/>
      </c>
      <c r="J13574" s="16" t="str">
        <f t="shared" si="639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8"/>
        <v>Novemeber 21</v>
      </c>
      <c r="H13575" s="27">
        <f t="shared" si="637"/>
        <v>13574</v>
      </c>
      <c r="I13575" s="30" t="str">
        <f>IF(G13575='Check Register'!$E$1,H13575,"")</f>
        <v/>
      </c>
      <c r="J13575" s="16" t="str">
        <f t="shared" si="639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8"/>
        <v>Novemeber 21</v>
      </c>
      <c r="H13576" s="27">
        <f t="shared" ref="H13576:H13639" si="640">1+H13575</f>
        <v>13575</v>
      </c>
      <c r="I13576" s="30" t="str">
        <f>IF(G13576='Check Register'!$E$1,H13576,"")</f>
        <v/>
      </c>
      <c r="J13576" s="16" t="str">
        <f t="shared" si="639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8"/>
        <v>Novemeber 21</v>
      </c>
      <c r="H13577" s="27">
        <f t="shared" si="640"/>
        <v>13576</v>
      </c>
      <c r="I13577" s="30" t="str">
        <f>IF(G13577='Check Register'!$E$1,H13577,"")</f>
        <v/>
      </c>
      <c r="J13577" s="16" t="str">
        <f t="shared" si="639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8"/>
        <v>Novemeber 21</v>
      </c>
      <c r="H13578" s="27">
        <f t="shared" si="640"/>
        <v>13577</v>
      </c>
      <c r="I13578" s="30" t="str">
        <f>IF(G13578='Check Register'!$E$1,H13578,"")</f>
        <v/>
      </c>
      <c r="J13578" s="16" t="str">
        <f t="shared" si="639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8"/>
        <v>Novemeber 21</v>
      </c>
      <c r="H13579" s="27">
        <f t="shared" si="640"/>
        <v>13578</v>
      </c>
      <c r="I13579" s="30" t="str">
        <f>IF(G13579='Check Register'!$E$1,H13579,"")</f>
        <v/>
      </c>
      <c r="J13579" s="16" t="str">
        <f t="shared" si="639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8"/>
        <v>Novemeber 21</v>
      </c>
      <c r="H13580" s="27">
        <f t="shared" si="640"/>
        <v>13579</v>
      </c>
      <c r="I13580" s="30" t="str">
        <f>IF(G13580='Check Register'!$E$1,H13580,"")</f>
        <v/>
      </c>
      <c r="J13580" s="16" t="str">
        <f t="shared" si="639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8"/>
        <v>Novemeber 21</v>
      </c>
      <c r="H13581" s="27">
        <f t="shared" si="640"/>
        <v>13580</v>
      </c>
      <c r="I13581" s="30" t="str">
        <f>IF(G13581='Check Register'!$E$1,H13581,"")</f>
        <v/>
      </c>
      <c r="J13581" s="16" t="str">
        <f t="shared" si="639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8"/>
        <v>Novemeber 21</v>
      </c>
      <c r="H13582" s="27">
        <f t="shared" si="640"/>
        <v>13581</v>
      </c>
      <c r="I13582" s="30" t="str">
        <f>IF(G13582='Check Register'!$E$1,H13582,"")</f>
        <v/>
      </c>
      <c r="J13582" s="16" t="str">
        <f t="shared" si="639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8"/>
        <v>Novemeber 21</v>
      </c>
      <c r="H13583" s="27">
        <f t="shared" si="640"/>
        <v>13582</v>
      </c>
      <c r="I13583" s="30" t="str">
        <f>IF(G13583='Check Register'!$E$1,H13583,"")</f>
        <v/>
      </c>
      <c r="J13583" s="16" t="str">
        <f t="shared" si="639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8"/>
        <v>Novemeber 21</v>
      </c>
      <c r="H13584" s="27">
        <f t="shared" si="640"/>
        <v>13583</v>
      </c>
      <c r="I13584" s="30" t="str">
        <f>IF(G13584='Check Register'!$E$1,H13584,"")</f>
        <v/>
      </c>
      <c r="J13584" s="16" t="str">
        <f t="shared" si="639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8"/>
        <v>Novemeber 21</v>
      </c>
      <c r="H13585" s="27">
        <f t="shared" si="640"/>
        <v>13584</v>
      </c>
      <c r="I13585" s="30" t="str">
        <f>IF(G13585='Check Register'!$E$1,H13585,"")</f>
        <v/>
      </c>
      <c r="J13585" s="16" t="str">
        <f t="shared" si="639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8"/>
        <v>Novemeber 21</v>
      </c>
      <c r="H13586" s="27">
        <f t="shared" si="640"/>
        <v>13585</v>
      </c>
      <c r="I13586" s="30" t="str">
        <f>IF(G13586='Check Register'!$E$1,H13586,"")</f>
        <v/>
      </c>
      <c r="J13586" s="16" t="str">
        <f t="shared" si="639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8"/>
        <v>Novemeber 21</v>
      </c>
      <c r="H13587" s="27">
        <f t="shared" si="640"/>
        <v>13586</v>
      </c>
      <c r="I13587" s="30" t="str">
        <f>IF(G13587='Check Register'!$E$1,H13587,"")</f>
        <v/>
      </c>
      <c r="J13587" s="16" t="str">
        <f t="shared" si="639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8"/>
        <v>Novemeber 21</v>
      </c>
      <c r="H13588" s="27">
        <f t="shared" si="640"/>
        <v>13587</v>
      </c>
      <c r="I13588" s="30" t="str">
        <f>IF(G13588='Check Register'!$E$1,H13588,"")</f>
        <v/>
      </c>
      <c r="J13588" s="16" t="str">
        <f t="shared" si="639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8"/>
        <v>Novemeber 21</v>
      </c>
      <c r="H13589" s="27">
        <f t="shared" si="640"/>
        <v>13588</v>
      </c>
      <c r="I13589" s="30" t="str">
        <f>IF(G13589='Check Register'!$E$1,H13589,"")</f>
        <v/>
      </c>
      <c r="J13589" s="16" t="str">
        <f t="shared" si="639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8"/>
        <v>Novemeber 21</v>
      </c>
      <c r="H13590" s="27">
        <f t="shared" si="640"/>
        <v>13589</v>
      </c>
      <c r="I13590" s="30" t="str">
        <f>IF(G13590='Check Register'!$E$1,H13590,"")</f>
        <v/>
      </c>
      <c r="J13590" s="16" t="str">
        <f t="shared" si="639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8"/>
        <v>Novemeber 21</v>
      </c>
      <c r="H13591" s="27">
        <f t="shared" si="640"/>
        <v>13590</v>
      </c>
      <c r="I13591" s="30" t="str">
        <f>IF(G13591='Check Register'!$E$1,H13591,"")</f>
        <v/>
      </c>
      <c r="J13591" s="16" t="str">
        <f t="shared" si="639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8"/>
        <v>Novemeber 21</v>
      </c>
      <c r="H13592" s="27">
        <f t="shared" si="640"/>
        <v>13591</v>
      </c>
      <c r="I13592" s="30" t="str">
        <f>IF(G13592='Check Register'!$E$1,H13592,"")</f>
        <v/>
      </c>
      <c r="J13592" s="16" t="str">
        <f t="shared" si="639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8"/>
        <v>Novemeber 21</v>
      </c>
      <c r="H13593" s="27">
        <f t="shared" si="640"/>
        <v>13592</v>
      </c>
      <c r="I13593" s="30" t="str">
        <f>IF(G13593='Check Register'!$E$1,H13593,"")</f>
        <v/>
      </c>
      <c r="J13593" s="16" t="str">
        <f t="shared" si="639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8"/>
        <v>Novemeber 21</v>
      </c>
      <c r="H13594" s="27">
        <f t="shared" si="640"/>
        <v>13593</v>
      </c>
      <c r="I13594" s="30" t="str">
        <f>IF(G13594='Check Register'!$E$1,H13594,"")</f>
        <v/>
      </c>
      <c r="J13594" s="16" t="str">
        <f t="shared" si="639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8"/>
        <v>Novemeber 21</v>
      </c>
      <c r="H13595" s="27">
        <f t="shared" si="640"/>
        <v>13594</v>
      </c>
      <c r="I13595" s="30" t="str">
        <f>IF(G13595='Check Register'!$E$1,H13595,"")</f>
        <v/>
      </c>
      <c r="J13595" s="16" t="str">
        <f t="shared" si="639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8"/>
        <v>Novemeber 21</v>
      </c>
      <c r="H13596" s="27">
        <f t="shared" si="640"/>
        <v>13595</v>
      </c>
      <c r="I13596" s="30" t="str">
        <f>IF(G13596='Check Register'!$E$1,H13596,"")</f>
        <v/>
      </c>
      <c r="J13596" s="16" t="str">
        <f t="shared" si="639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8"/>
        <v>Novemeber 21</v>
      </c>
      <c r="H13597" s="27">
        <f t="shared" si="640"/>
        <v>13596</v>
      </c>
      <c r="I13597" s="30" t="str">
        <f>IF(G13597='Check Register'!$E$1,H13597,"")</f>
        <v/>
      </c>
      <c r="J13597" s="16" t="str">
        <f t="shared" si="639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8"/>
        <v>Novemeber 21</v>
      </c>
      <c r="H13598" s="27">
        <f t="shared" si="640"/>
        <v>13597</v>
      </c>
      <c r="I13598" s="30" t="str">
        <f>IF(G13598='Check Register'!$E$1,H13598,"")</f>
        <v/>
      </c>
      <c r="J13598" s="16" t="str">
        <f t="shared" si="639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8"/>
        <v>Novemeber 21</v>
      </c>
      <c r="H13599" s="27">
        <f t="shared" si="640"/>
        <v>13598</v>
      </c>
      <c r="I13599" s="30" t="str">
        <f>IF(G13599='Check Register'!$E$1,H13599,"")</f>
        <v/>
      </c>
      <c r="J13599" s="16" t="str">
        <f t="shared" si="639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8"/>
        <v>December 21</v>
      </c>
      <c r="H13600" s="27">
        <f t="shared" si="640"/>
        <v>13599</v>
      </c>
      <c r="I13600" s="30" t="str">
        <f>IF(G13600='Check Register'!$E$1,H13600,"")</f>
        <v/>
      </c>
      <c r="J13600" s="16" t="str">
        <f t="shared" si="639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8"/>
        <v>December 21</v>
      </c>
      <c r="H13601" s="27">
        <f t="shared" si="640"/>
        <v>13600</v>
      </c>
      <c r="I13601" s="30" t="str">
        <f>IF(G13601='Check Register'!$E$1,H13601,"")</f>
        <v/>
      </c>
      <c r="J13601" s="16" t="str">
        <f t="shared" si="639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8"/>
        <v>December 21</v>
      </c>
      <c r="H13602" s="27">
        <f t="shared" si="640"/>
        <v>13601</v>
      </c>
      <c r="I13602" s="30" t="str">
        <f>IF(G13602='Check Register'!$E$1,H13602,"")</f>
        <v/>
      </c>
      <c r="J13602" s="16" t="str">
        <f t="shared" si="639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8"/>
        <v>December 21</v>
      </c>
      <c r="H13603" s="27">
        <f t="shared" si="640"/>
        <v>13602</v>
      </c>
      <c r="I13603" s="30" t="str">
        <f>IF(G13603='Check Register'!$E$1,H13603,"")</f>
        <v/>
      </c>
      <c r="J13603" s="16" t="str">
        <f t="shared" si="639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8"/>
        <v>December 21</v>
      </c>
      <c r="H13604" s="27">
        <f t="shared" si="640"/>
        <v>13603</v>
      </c>
      <c r="I13604" s="30" t="str">
        <f>IF(G13604='Check Register'!$E$1,H13604,"")</f>
        <v/>
      </c>
      <c r="J13604" s="16" t="str">
        <f t="shared" si="639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8"/>
        <v>December 21</v>
      </c>
      <c r="H13605" s="27">
        <f t="shared" si="640"/>
        <v>13604</v>
      </c>
      <c r="I13605" s="30" t="str">
        <f>IF(G13605='Check Register'!$E$1,H13605,"")</f>
        <v/>
      </c>
      <c r="J13605" s="16" t="str">
        <f t="shared" si="639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8"/>
        <v>December 21</v>
      </c>
      <c r="H13606" s="27">
        <f t="shared" si="640"/>
        <v>13605</v>
      </c>
      <c r="I13606" s="30" t="str">
        <f>IF(G13606='Check Register'!$E$1,H13606,"")</f>
        <v/>
      </c>
      <c r="J13606" s="16" t="str">
        <f t="shared" si="639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8"/>
        <v>December 21</v>
      </c>
      <c r="H13607" s="27">
        <f t="shared" si="640"/>
        <v>13606</v>
      </c>
      <c r="I13607" s="30" t="str">
        <f>IF(G13607='Check Register'!$E$1,H13607,"")</f>
        <v/>
      </c>
      <c r="J13607" s="16" t="str">
        <f t="shared" si="639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8"/>
        <v>December 21</v>
      </c>
      <c r="H13608" s="27">
        <f t="shared" si="640"/>
        <v>13607</v>
      </c>
      <c r="I13608" s="30" t="str">
        <f>IF(G13608='Check Register'!$E$1,H13608,"")</f>
        <v/>
      </c>
      <c r="J13608" s="16" t="str">
        <f t="shared" si="639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8"/>
        <v>December 21</v>
      </c>
      <c r="H13609" s="27">
        <f t="shared" si="640"/>
        <v>13608</v>
      </c>
      <c r="I13609" s="30" t="str">
        <f>IF(G13609='Check Register'!$E$1,H13609,"")</f>
        <v/>
      </c>
      <c r="J13609" s="16" t="str">
        <f t="shared" si="639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8"/>
        <v>December 21</v>
      </c>
      <c r="H13610" s="27">
        <f t="shared" si="640"/>
        <v>13609</v>
      </c>
      <c r="I13610" s="30" t="str">
        <f>IF(G13610='Check Register'!$E$1,H13610,"")</f>
        <v/>
      </c>
      <c r="J13610" s="16" t="str">
        <f t="shared" si="639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8"/>
        <v>December 21</v>
      </c>
      <c r="H13611" s="27">
        <f t="shared" si="640"/>
        <v>13610</v>
      </c>
      <c r="I13611" s="30" t="str">
        <f>IF(G13611='Check Register'!$E$1,H13611,"")</f>
        <v/>
      </c>
      <c r="J13611" s="16" t="str">
        <f t="shared" si="639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8"/>
        <v>December 21</v>
      </c>
      <c r="H13612" s="27">
        <f t="shared" si="640"/>
        <v>13611</v>
      </c>
      <c r="I13612" s="30" t="str">
        <f>IF(G13612='Check Register'!$E$1,H13612,"")</f>
        <v/>
      </c>
      <c r="J13612" s="16" t="str">
        <f t="shared" si="639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8"/>
        <v>December 21</v>
      </c>
      <c r="H13613" s="27">
        <f t="shared" si="640"/>
        <v>13612</v>
      </c>
      <c r="I13613" s="30" t="str">
        <f>IF(G13613='Check Register'!$E$1,H13613,"")</f>
        <v/>
      </c>
      <c r="J13613" s="16" t="str">
        <f t="shared" si="639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8"/>
        <v>December 21</v>
      </c>
      <c r="H13614" s="27">
        <f t="shared" si="640"/>
        <v>13613</v>
      </c>
      <c r="I13614" s="30" t="str">
        <f>IF(G13614='Check Register'!$E$1,H13614,"")</f>
        <v/>
      </c>
      <c r="J13614" s="16" t="str">
        <f t="shared" si="639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8"/>
        <v>December 21</v>
      </c>
      <c r="H13615" s="27">
        <f t="shared" si="640"/>
        <v>13614</v>
      </c>
      <c r="I13615" s="30" t="str">
        <f>IF(G13615='Check Register'!$E$1,H13615,"")</f>
        <v/>
      </c>
      <c r="J13615" s="16" t="str">
        <f t="shared" si="639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8"/>
        <v>December 21</v>
      </c>
      <c r="H13616" s="27">
        <f t="shared" si="640"/>
        <v>13615</v>
      </c>
      <c r="I13616" s="30" t="str">
        <f>IF(G13616='Check Register'!$E$1,H13616,"")</f>
        <v/>
      </c>
      <c r="J13616" s="16" t="str">
        <f t="shared" si="639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8"/>
        <v>December 21</v>
      </c>
      <c r="H13617" s="27">
        <f t="shared" si="640"/>
        <v>13616</v>
      </c>
      <c r="I13617" s="30" t="str">
        <f>IF(G13617='Check Register'!$E$1,H13617,"")</f>
        <v/>
      </c>
      <c r="J13617" s="16" t="str">
        <f t="shared" si="639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8"/>
        <v>December 21</v>
      </c>
      <c r="H13618" s="27">
        <f t="shared" si="640"/>
        <v>13617</v>
      </c>
      <c r="I13618" s="30" t="str">
        <f>IF(G13618='Check Register'!$E$1,H13618,"")</f>
        <v/>
      </c>
      <c r="J13618" s="16" t="str">
        <f t="shared" si="639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8"/>
        <v>December 21</v>
      </c>
      <c r="H13619" s="27">
        <f t="shared" si="640"/>
        <v>13618</v>
      </c>
      <c r="I13619" s="30" t="str">
        <f>IF(G13619='Check Register'!$E$1,H13619,"")</f>
        <v/>
      </c>
      <c r="J13619" s="16" t="str">
        <f t="shared" si="639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8"/>
        <v>December 21</v>
      </c>
      <c r="H13620" s="27">
        <f t="shared" si="640"/>
        <v>13619</v>
      </c>
      <c r="I13620" s="30" t="str">
        <f>IF(G13620='Check Register'!$E$1,H13620,"")</f>
        <v/>
      </c>
      <c r="J13620" s="16" t="str">
        <f t="shared" si="639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8"/>
        <v>December 21</v>
      </c>
      <c r="H13621" s="27">
        <f t="shared" si="640"/>
        <v>13620</v>
      </c>
      <c r="I13621" s="30" t="str">
        <f>IF(G13621='Check Register'!$E$1,H13621,"")</f>
        <v/>
      </c>
      <c r="J13621" s="16" t="str">
        <f t="shared" si="639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8"/>
        <v>December 21</v>
      </c>
      <c r="H13622" s="27">
        <f t="shared" si="640"/>
        <v>13621</v>
      </c>
      <c r="I13622" s="30" t="str">
        <f>IF(G13622='Check Register'!$E$1,H13622,"")</f>
        <v/>
      </c>
      <c r="J13622" s="16" t="str">
        <f t="shared" si="639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8"/>
        <v>December 21</v>
      </c>
      <c r="H13623" s="27">
        <f t="shared" si="640"/>
        <v>13622</v>
      </c>
      <c r="I13623" s="30" t="str">
        <f>IF(G13623='Check Register'!$E$1,H13623,"")</f>
        <v/>
      </c>
      <c r="J13623" s="16" t="str">
        <f t="shared" si="639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8"/>
        <v>December 21</v>
      </c>
      <c r="H13624" s="27">
        <f t="shared" si="640"/>
        <v>13623</v>
      </c>
      <c r="I13624" s="30" t="str">
        <f>IF(G13624='Check Register'!$E$1,H13624,"")</f>
        <v/>
      </c>
      <c r="J13624" s="16" t="str">
        <f t="shared" si="639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8"/>
        <v>December 21</v>
      </c>
      <c r="H13625" s="27">
        <f t="shared" si="640"/>
        <v>13624</v>
      </c>
      <c r="I13625" s="30" t="str">
        <f>IF(G13625='Check Register'!$E$1,H13625,"")</f>
        <v/>
      </c>
      <c r="J13625" s="16" t="str">
        <f t="shared" si="639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8"/>
        <v>December 21</v>
      </c>
      <c r="H13626" s="27">
        <f t="shared" si="640"/>
        <v>13625</v>
      </c>
      <c r="I13626" s="30" t="str">
        <f>IF(G13626='Check Register'!$E$1,H13626,"")</f>
        <v/>
      </c>
      <c r="J13626" s="16" t="str">
        <f t="shared" si="639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8"/>
        <v>December 21</v>
      </c>
      <c r="H13627" s="27">
        <f t="shared" si="640"/>
        <v>13626</v>
      </c>
      <c r="I13627" s="30" t="str">
        <f>IF(G13627='Check Register'!$E$1,H13627,"")</f>
        <v/>
      </c>
      <c r="J13627" s="16" t="str">
        <f t="shared" si="639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8"/>
        <v>December 21</v>
      </c>
      <c r="H13628" s="27">
        <f t="shared" si="640"/>
        <v>13627</v>
      </c>
      <c r="I13628" s="30" t="str">
        <f>IF(G13628='Check Register'!$E$1,H13628,"")</f>
        <v/>
      </c>
      <c r="J13628" s="16" t="str">
        <f t="shared" si="639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8"/>
        <v>December 21</v>
      </c>
      <c r="H13629" s="27">
        <f t="shared" si="640"/>
        <v>13628</v>
      </c>
      <c r="I13629" s="30" t="str">
        <f>IF(G13629='Check Register'!$E$1,H13629,"")</f>
        <v/>
      </c>
      <c r="J13629" s="16" t="str">
        <f t="shared" si="639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8"/>
        <v>December 21</v>
      </c>
      <c r="H13630" s="27">
        <f t="shared" si="640"/>
        <v>13629</v>
      </c>
      <c r="I13630" s="30" t="str">
        <f>IF(G13630='Check Register'!$E$1,H13630,"")</f>
        <v/>
      </c>
      <c r="J13630" s="16" t="str">
        <f t="shared" si="639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8"/>
        <v>December 21</v>
      </c>
      <c r="H13631" s="27">
        <f t="shared" si="640"/>
        <v>13630</v>
      </c>
      <c r="I13631" s="30" t="str">
        <f>IF(G13631='Check Register'!$E$1,H13631,"")</f>
        <v/>
      </c>
      <c r="J13631" s="16" t="str">
        <f t="shared" si="639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8"/>
        <v>December 21</v>
      </c>
      <c r="H13632" s="27">
        <f t="shared" si="640"/>
        <v>13631</v>
      </c>
      <c r="I13632" s="30" t="str">
        <f>IF(G13632='Check Register'!$E$1,H13632,"")</f>
        <v/>
      </c>
      <c r="J13632" s="16" t="str">
        <f t="shared" si="639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8"/>
        <v>December 21</v>
      </c>
      <c r="H13633" s="27">
        <f t="shared" si="640"/>
        <v>13632</v>
      </c>
      <c r="I13633" s="30" t="str">
        <f>IF(G13633='Check Register'!$E$1,H13633,"")</f>
        <v/>
      </c>
      <c r="J13633" s="16" t="str">
        <f t="shared" si="639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41">VLOOKUP(C13634,W:Y,3,TRUE)</f>
        <v>December 21</v>
      </c>
      <c r="H13634" s="27">
        <f t="shared" si="640"/>
        <v>13633</v>
      </c>
      <c r="I13634" s="30" t="str">
        <f>IF(G13634='Check Register'!$E$1,H13634,"")</f>
        <v/>
      </c>
      <c r="J13634" s="16" t="str">
        <f t="shared" ref="J13634:J13697" si="642">IFERROR(SMALL($I$2:$I$100000,H13634),"")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41"/>
        <v>December 21</v>
      </c>
      <c r="H13635" s="27">
        <f t="shared" si="640"/>
        <v>13634</v>
      </c>
      <c r="I13635" s="30" t="str">
        <f>IF(G13635='Check Register'!$E$1,H13635,"")</f>
        <v/>
      </c>
      <c r="J13635" s="16" t="str">
        <f t="shared" si="642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41"/>
        <v>December 21</v>
      </c>
      <c r="H13636" s="27">
        <f t="shared" si="640"/>
        <v>13635</v>
      </c>
      <c r="I13636" s="30" t="str">
        <f>IF(G13636='Check Register'!$E$1,H13636,"")</f>
        <v/>
      </c>
      <c r="J13636" s="16" t="str">
        <f t="shared" si="642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41"/>
        <v>December 21</v>
      </c>
      <c r="H13637" s="27">
        <f t="shared" si="640"/>
        <v>13636</v>
      </c>
      <c r="I13637" s="30" t="str">
        <f>IF(G13637='Check Register'!$E$1,H13637,"")</f>
        <v/>
      </c>
      <c r="J13637" s="16" t="str">
        <f t="shared" si="642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41"/>
        <v>December 21</v>
      </c>
      <c r="H13638" s="27">
        <f t="shared" si="640"/>
        <v>13637</v>
      </c>
      <c r="I13638" s="30" t="str">
        <f>IF(G13638='Check Register'!$E$1,H13638,"")</f>
        <v/>
      </c>
      <c r="J13638" s="16" t="str">
        <f t="shared" si="642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41"/>
        <v>December 21</v>
      </c>
      <c r="H13639" s="27">
        <f t="shared" si="640"/>
        <v>13638</v>
      </c>
      <c r="I13639" s="30" t="str">
        <f>IF(G13639='Check Register'!$E$1,H13639,"")</f>
        <v/>
      </c>
      <c r="J13639" s="16" t="str">
        <f t="shared" si="642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41"/>
        <v>December 21</v>
      </c>
      <c r="H13640" s="27">
        <f t="shared" ref="H13640:H13703" si="643">1+H13639</f>
        <v>13639</v>
      </c>
      <c r="I13640" s="30" t="str">
        <f>IF(G13640='Check Register'!$E$1,H13640,"")</f>
        <v/>
      </c>
      <c r="J13640" s="16" t="str">
        <f t="shared" si="642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41"/>
        <v>December 21</v>
      </c>
      <c r="H13641" s="27">
        <f t="shared" si="643"/>
        <v>13640</v>
      </c>
      <c r="I13641" s="30" t="str">
        <f>IF(G13641='Check Register'!$E$1,H13641,"")</f>
        <v/>
      </c>
      <c r="J13641" s="16" t="str">
        <f t="shared" si="642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41"/>
        <v>December 21</v>
      </c>
      <c r="H13642" s="27">
        <f t="shared" si="643"/>
        <v>13641</v>
      </c>
      <c r="I13642" s="30" t="str">
        <f>IF(G13642='Check Register'!$E$1,H13642,"")</f>
        <v/>
      </c>
      <c r="J13642" s="16" t="str">
        <f t="shared" si="642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41"/>
        <v>December 21</v>
      </c>
      <c r="H13643" s="27">
        <f t="shared" si="643"/>
        <v>13642</v>
      </c>
      <c r="I13643" s="30" t="str">
        <f>IF(G13643='Check Register'!$E$1,H13643,"")</f>
        <v/>
      </c>
      <c r="J13643" s="16" t="str">
        <f t="shared" si="642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41"/>
        <v>December 21</v>
      </c>
      <c r="H13644" s="27">
        <f t="shared" si="643"/>
        <v>13643</v>
      </c>
      <c r="I13644" s="30" t="str">
        <f>IF(G13644='Check Register'!$E$1,H13644,"")</f>
        <v/>
      </c>
      <c r="J13644" s="16" t="str">
        <f t="shared" si="642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41"/>
        <v>December 21</v>
      </c>
      <c r="H13645" s="27">
        <f t="shared" si="643"/>
        <v>13644</v>
      </c>
      <c r="I13645" s="30" t="str">
        <f>IF(G13645='Check Register'!$E$1,H13645,"")</f>
        <v/>
      </c>
      <c r="J13645" s="16" t="str">
        <f t="shared" si="642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41"/>
        <v>December 21</v>
      </c>
      <c r="H13646" s="27">
        <f t="shared" si="643"/>
        <v>13645</v>
      </c>
      <c r="I13646" s="30" t="str">
        <f>IF(G13646='Check Register'!$E$1,H13646,"")</f>
        <v/>
      </c>
      <c r="J13646" s="16" t="str">
        <f t="shared" si="642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41"/>
        <v>December 21</v>
      </c>
      <c r="H13647" s="27">
        <f t="shared" si="643"/>
        <v>13646</v>
      </c>
      <c r="I13647" s="30" t="str">
        <f>IF(G13647='Check Register'!$E$1,H13647,"")</f>
        <v/>
      </c>
      <c r="J13647" s="16" t="str">
        <f t="shared" si="642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41"/>
        <v>December 21</v>
      </c>
      <c r="H13648" s="27">
        <f t="shared" si="643"/>
        <v>13647</v>
      </c>
      <c r="I13648" s="30" t="str">
        <f>IF(G13648='Check Register'!$E$1,H13648,"")</f>
        <v/>
      </c>
      <c r="J13648" s="16" t="str">
        <f t="shared" si="642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41"/>
        <v>December 21</v>
      </c>
      <c r="H13649" s="27">
        <f t="shared" si="643"/>
        <v>13648</v>
      </c>
      <c r="I13649" s="30" t="str">
        <f>IF(G13649='Check Register'!$E$1,H13649,"")</f>
        <v/>
      </c>
      <c r="J13649" s="16" t="str">
        <f t="shared" si="642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41"/>
        <v>December 21</v>
      </c>
      <c r="H13650" s="27">
        <f t="shared" si="643"/>
        <v>13649</v>
      </c>
      <c r="I13650" s="30" t="str">
        <f>IF(G13650='Check Register'!$E$1,H13650,"")</f>
        <v/>
      </c>
      <c r="J13650" s="16" t="str">
        <f t="shared" si="642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41"/>
        <v>December 21</v>
      </c>
      <c r="H13651" s="27">
        <f t="shared" si="643"/>
        <v>13650</v>
      </c>
      <c r="I13651" s="30" t="str">
        <f>IF(G13651='Check Register'!$E$1,H13651,"")</f>
        <v/>
      </c>
      <c r="J13651" s="16" t="str">
        <f t="shared" si="642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41"/>
        <v>December 21</v>
      </c>
      <c r="H13652" s="27">
        <f t="shared" si="643"/>
        <v>13651</v>
      </c>
      <c r="I13652" s="30" t="str">
        <f>IF(G13652='Check Register'!$E$1,H13652,"")</f>
        <v/>
      </c>
      <c r="J13652" s="16" t="str">
        <f t="shared" si="642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41"/>
        <v>December 21</v>
      </c>
      <c r="H13653" s="27">
        <f t="shared" si="643"/>
        <v>13652</v>
      </c>
      <c r="I13653" s="30" t="str">
        <f>IF(G13653='Check Register'!$E$1,H13653,"")</f>
        <v/>
      </c>
      <c r="J13653" s="16" t="str">
        <f t="shared" si="642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41"/>
        <v>December 21</v>
      </c>
      <c r="H13654" s="27">
        <f t="shared" si="643"/>
        <v>13653</v>
      </c>
      <c r="I13654" s="30" t="str">
        <f>IF(G13654='Check Register'!$E$1,H13654,"")</f>
        <v/>
      </c>
      <c r="J13654" s="16" t="str">
        <f t="shared" si="642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41"/>
        <v>December 21</v>
      </c>
      <c r="H13655" s="27">
        <f t="shared" si="643"/>
        <v>13654</v>
      </c>
      <c r="I13655" s="30" t="str">
        <f>IF(G13655='Check Register'!$E$1,H13655,"")</f>
        <v/>
      </c>
      <c r="J13655" s="16" t="str">
        <f t="shared" si="642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41"/>
        <v>December 21</v>
      </c>
      <c r="H13656" s="27">
        <f t="shared" si="643"/>
        <v>13655</v>
      </c>
      <c r="I13656" s="30" t="str">
        <f>IF(G13656='Check Register'!$E$1,H13656,"")</f>
        <v/>
      </c>
      <c r="J13656" s="16" t="str">
        <f t="shared" si="642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41"/>
        <v>December 21</v>
      </c>
      <c r="H13657" s="27">
        <f t="shared" si="643"/>
        <v>13656</v>
      </c>
      <c r="I13657" s="30" t="str">
        <f>IF(G13657='Check Register'!$E$1,H13657,"")</f>
        <v/>
      </c>
      <c r="J13657" s="16" t="str">
        <f t="shared" si="642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41"/>
        <v>December 21</v>
      </c>
      <c r="H13658" s="27">
        <f t="shared" si="643"/>
        <v>13657</v>
      </c>
      <c r="I13658" s="30" t="str">
        <f>IF(G13658='Check Register'!$E$1,H13658,"")</f>
        <v/>
      </c>
      <c r="J13658" s="16" t="str">
        <f t="shared" si="642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41"/>
        <v>December 21</v>
      </c>
      <c r="H13659" s="27">
        <f t="shared" si="643"/>
        <v>13658</v>
      </c>
      <c r="I13659" s="30" t="str">
        <f>IF(G13659='Check Register'!$E$1,H13659,"")</f>
        <v/>
      </c>
      <c r="J13659" s="16" t="str">
        <f t="shared" si="642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41"/>
        <v>December 21</v>
      </c>
      <c r="H13660" s="27">
        <f t="shared" si="643"/>
        <v>13659</v>
      </c>
      <c r="I13660" s="30" t="str">
        <f>IF(G13660='Check Register'!$E$1,H13660,"")</f>
        <v/>
      </c>
      <c r="J13660" s="16" t="str">
        <f t="shared" si="642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41"/>
        <v>December 21</v>
      </c>
      <c r="H13661" s="27">
        <f t="shared" si="643"/>
        <v>13660</v>
      </c>
      <c r="I13661" s="30" t="str">
        <f>IF(G13661='Check Register'!$E$1,H13661,"")</f>
        <v/>
      </c>
      <c r="J13661" s="16" t="str">
        <f t="shared" si="642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41"/>
        <v>December 21</v>
      </c>
      <c r="H13662" s="27">
        <f t="shared" si="643"/>
        <v>13661</v>
      </c>
      <c r="I13662" s="30" t="str">
        <f>IF(G13662='Check Register'!$E$1,H13662,"")</f>
        <v/>
      </c>
      <c r="J13662" s="16" t="str">
        <f t="shared" si="642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41"/>
        <v>December 21</v>
      </c>
      <c r="H13663" s="27">
        <f t="shared" si="643"/>
        <v>13662</v>
      </c>
      <c r="I13663" s="30" t="str">
        <f>IF(G13663='Check Register'!$E$1,H13663,"")</f>
        <v/>
      </c>
      <c r="J13663" s="16" t="str">
        <f t="shared" si="642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41"/>
        <v>December 21</v>
      </c>
      <c r="H13664" s="27">
        <f t="shared" si="643"/>
        <v>13663</v>
      </c>
      <c r="I13664" s="30" t="str">
        <f>IF(G13664='Check Register'!$E$1,H13664,"")</f>
        <v/>
      </c>
      <c r="J13664" s="16" t="str">
        <f t="shared" si="642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41"/>
        <v>December 21</v>
      </c>
      <c r="H13665" s="27">
        <f t="shared" si="643"/>
        <v>13664</v>
      </c>
      <c r="I13665" s="30" t="str">
        <f>IF(G13665='Check Register'!$E$1,H13665,"")</f>
        <v/>
      </c>
      <c r="J13665" s="16" t="str">
        <f t="shared" si="642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41"/>
        <v>December 21</v>
      </c>
      <c r="H13666" s="27">
        <f t="shared" si="643"/>
        <v>13665</v>
      </c>
      <c r="I13666" s="30" t="str">
        <f>IF(G13666='Check Register'!$E$1,H13666,"")</f>
        <v/>
      </c>
      <c r="J13666" s="16" t="str">
        <f t="shared" si="642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41"/>
        <v>December 21</v>
      </c>
      <c r="H13667" s="27">
        <f t="shared" si="643"/>
        <v>13666</v>
      </c>
      <c r="I13667" s="30" t="str">
        <f>IF(G13667='Check Register'!$E$1,H13667,"")</f>
        <v/>
      </c>
      <c r="J13667" s="16" t="str">
        <f t="shared" si="642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41"/>
        <v>December 21</v>
      </c>
      <c r="H13668" s="27">
        <f t="shared" si="643"/>
        <v>13667</v>
      </c>
      <c r="I13668" s="30" t="str">
        <f>IF(G13668='Check Register'!$E$1,H13668,"")</f>
        <v/>
      </c>
      <c r="J13668" s="16" t="str">
        <f t="shared" si="642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41"/>
        <v>December 21</v>
      </c>
      <c r="H13669" s="27">
        <f t="shared" si="643"/>
        <v>13668</v>
      </c>
      <c r="I13669" s="30" t="str">
        <f>IF(G13669='Check Register'!$E$1,H13669,"")</f>
        <v/>
      </c>
      <c r="J13669" s="16" t="str">
        <f t="shared" si="642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41"/>
        <v>December 21</v>
      </c>
      <c r="H13670" s="27">
        <f t="shared" si="643"/>
        <v>13669</v>
      </c>
      <c r="I13670" s="30" t="str">
        <f>IF(G13670='Check Register'!$E$1,H13670,"")</f>
        <v/>
      </c>
      <c r="J13670" s="16" t="str">
        <f t="shared" si="642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41"/>
        <v>December 21</v>
      </c>
      <c r="H13671" s="27">
        <f t="shared" si="643"/>
        <v>13670</v>
      </c>
      <c r="I13671" s="30" t="str">
        <f>IF(G13671='Check Register'!$E$1,H13671,"")</f>
        <v/>
      </c>
      <c r="J13671" s="16" t="str">
        <f t="shared" si="642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41"/>
        <v>December 21</v>
      </c>
      <c r="H13672" s="27">
        <f t="shared" si="643"/>
        <v>13671</v>
      </c>
      <c r="I13672" s="30" t="str">
        <f>IF(G13672='Check Register'!$E$1,H13672,"")</f>
        <v/>
      </c>
      <c r="J13672" s="16" t="str">
        <f t="shared" si="642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41"/>
        <v>December 21</v>
      </c>
      <c r="H13673" s="27">
        <f t="shared" si="643"/>
        <v>13672</v>
      </c>
      <c r="I13673" s="30" t="str">
        <f>IF(G13673='Check Register'!$E$1,H13673,"")</f>
        <v/>
      </c>
      <c r="J13673" s="16" t="str">
        <f t="shared" si="642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41"/>
        <v>December 21</v>
      </c>
      <c r="H13674" s="27">
        <f t="shared" si="643"/>
        <v>13673</v>
      </c>
      <c r="I13674" s="30" t="str">
        <f>IF(G13674='Check Register'!$E$1,H13674,"")</f>
        <v/>
      </c>
      <c r="J13674" s="16" t="str">
        <f t="shared" si="642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41"/>
        <v>December 21</v>
      </c>
      <c r="H13675" s="27">
        <f t="shared" si="643"/>
        <v>13674</v>
      </c>
      <c r="I13675" s="30" t="str">
        <f>IF(G13675='Check Register'!$E$1,H13675,"")</f>
        <v/>
      </c>
      <c r="J13675" s="16" t="str">
        <f t="shared" si="642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41"/>
        <v>December 21</v>
      </c>
      <c r="H13676" s="27">
        <f t="shared" si="643"/>
        <v>13675</v>
      </c>
      <c r="I13676" s="30" t="str">
        <f>IF(G13676='Check Register'!$E$1,H13676,"")</f>
        <v/>
      </c>
      <c r="J13676" s="16" t="str">
        <f t="shared" si="642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41"/>
        <v>December 21</v>
      </c>
      <c r="H13677" s="27">
        <f t="shared" si="643"/>
        <v>13676</v>
      </c>
      <c r="I13677" s="30" t="str">
        <f>IF(G13677='Check Register'!$E$1,H13677,"")</f>
        <v/>
      </c>
      <c r="J13677" s="16" t="str">
        <f t="shared" si="642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41"/>
        <v>December 21</v>
      </c>
      <c r="H13678" s="27">
        <f t="shared" si="643"/>
        <v>13677</v>
      </c>
      <c r="I13678" s="30" t="str">
        <f>IF(G13678='Check Register'!$E$1,H13678,"")</f>
        <v/>
      </c>
      <c r="J13678" s="16" t="str">
        <f t="shared" si="642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41"/>
        <v>December 21</v>
      </c>
      <c r="H13679" s="27">
        <f t="shared" si="643"/>
        <v>13678</v>
      </c>
      <c r="I13679" s="30" t="str">
        <f>IF(G13679='Check Register'!$E$1,H13679,"")</f>
        <v/>
      </c>
      <c r="J13679" s="16" t="str">
        <f t="shared" si="642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41"/>
        <v>December 21</v>
      </c>
      <c r="H13680" s="27">
        <f t="shared" si="643"/>
        <v>13679</v>
      </c>
      <c r="I13680" s="30" t="str">
        <f>IF(G13680='Check Register'!$E$1,H13680,"")</f>
        <v/>
      </c>
      <c r="J13680" s="16" t="str">
        <f t="shared" si="642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41"/>
        <v>December 21</v>
      </c>
      <c r="H13681" s="27">
        <f t="shared" si="643"/>
        <v>13680</v>
      </c>
      <c r="I13681" s="30" t="str">
        <f>IF(G13681='Check Register'!$E$1,H13681,"")</f>
        <v/>
      </c>
      <c r="J13681" s="16" t="str">
        <f t="shared" si="642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41"/>
        <v>December 21</v>
      </c>
      <c r="H13682" s="27">
        <f t="shared" si="643"/>
        <v>13681</v>
      </c>
      <c r="I13682" s="30" t="str">
        <f>IF(G13682='Check Register'!$E$1,H13682,"")</f>
        <v/>
      </c>
      <c r="J13682" s="16" t="str">
        <f t="shared" si="642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41"/>
        <v>December 21</v>
      </c>
      <c r="H13683" s="27">
        <f t="shared" si="643"/>
        <v>13682</v>
      </c>
      <c r="I13683" s="30" t="str">
        <f>IF(G13683='Check Register'!$E$1,H13683,"")</f>
        <v/>
      </c>
      <c r="J13683" s="16" t="str">
        <f t="shared" si="642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41"/>
        <v>December 21</v>
      </c>
      <c r="H13684" s="27">
        <f t="shared" si="643"/>
        <v>13683</v>
      </c>
      <c r="I13684" s="30" t="str">
        <f>IF(G13684='Check Register'!$E$1,H13684,"")</f>
        <v/>
      </c>
      <c r="J13684" s="16" t="str">
        <f t="shared" si="642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41"/>
        <v>December 21</v>
      </c>
      <c r="H13685" s="27">
        <f t="shared" si="643"/>
        <v>13684</v>
      </c>
      <c r="I13685" s="30" t="str">
        <f>IF(G13685='Check Register'!$E$1,H13685,"")</f>
        <v/>
      </c>
      <c r="J13685" s="16" t="str">
        <f t="shared" si="642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41"/>
        <v>December 21</v>
      </c>
      <c r="H13686" s="27">
        <f t="shared" si="643"/>
        <v>13685</v>
      </c>
      <c r="I13686" s="30" t="str">
        <f>IF(G13686='Check Register'!$E$1,H13686,"")</f>
        <v/>
      </c>
      <c r="J13686" s="16" t="str">
        <f t="shared" si="642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41"/>
        <v>December 21</v>
      </c>
      <c r="H13687" s="27">
        <f t="shared" si="643"/>
        <v>13686</v>
      </c>
      <c r="I13687" s="30" t="str">
        <f>IF(G13687='Check Register'!$E$1,H13687,"")</f>
        <v/>
      </c>
      <c r="J13687" s="16" t="str">
        <f t="shared" si="642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41"/>
        <v>December 21</v>
      </c>
      <c r="H13688" s="27">
        <f t="shared" si="643"/>
        <v>13687</v>
      </c>
      <c r="I13688" s="30" t="str">
        <f>IF(G13688='Check Register'!$E$1,H13688,"")</f>
        <v/>
      </c>
      <c r="J13688" s="16" t="str">
        <f t="shared" si="642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41"/>
        <v>December 21</v>
      </c>
      <c r="H13689" s="27">
        <f t="shared" si="643"/>
        <v>13688</v>
      </c>
      <c r="I13689" s="30" t="str">
        <f>IF(G13689='Check Register'!$E$1,H13689,"")</f>
        <v/>
      </c>
      <c r="J13689" s="16" t="str">
        <f t="shared" si="642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41"/>
        <v>December 21</v>
      </c>
      <c r="H13690" s="27">
        <f t="shared" si="643"/>
        <v>13689</v>
      </c>
      <c r="I13690" s="30" t="str">
        <f>IF(G13690='Check Register'!$E$1,H13690,"")</f>
        <v/>
      </c>
      <c r="J13690" s="16" t="str">
        <f t="shared" si="642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41"/>
        <v>December 21</v>
      </c>
      <c r="H13691" s="27">
        <f t="shared" si="643"/>
        <v>13690</v>
      </c>
      <c r="I13691" s="30" t="str">
        <f>IF(G13691='Check Register'!$E$1,H13691,"")</f>
        <v/>
      </c>
      <c r="J13691" s="16" t="str">
        <f t="shared" si="642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41"/>
        <v>December 21</v>
      </c>
      <c r="H13692" s="27">
        <f t="shared" si="643"/>
        <v>13691</v>
      </c>
      <c r="I13692" s="30" t="str">
        <f>IF(G13692='Check Register'!$E$1,H13692,"")</f>
        <v/>
      </c>
      <c r="J13692" s="16" t="str">
        <f t="shared" si="642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41"/>
        <v>December 21</v>
      </c>
      <c r="H13693" s="27">
        <f t="shared" si="643"/>
        <v>13692</v>
      </c>
      <c r="I13693" s="30" t="str">
        <f>IF(G13693='Check Register'!$E$1,H13693,"")</f>
        <v/>
      </c>
      <c r="J13693" s="16" t="str">
        <f t="shared" si="642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41"/>
        <v>December 21</v>
      </c>
      <c r="H13694" s="27">
        <f t="shared" si="643"/>
        <v>13693</v>
      </c>
      <c r="I13694" s="30" t="str">
        <f>IF(G13694='Check Register'!$E$1,H13694,"")</f>
        <v/>
      </c>
      <c r="J13694" s="16" t="str">
        <f t="shared" si="642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41"/>
        <v>December 21</v>
      </c>
      <c r="H13695" s="27">
        <f t="shared" si="643"/>
        <v>13694</v>
      </c>
      <c r="I13695" s="30" t="str">
        <f>IF(G13695='Check Register'!$E$1,H13695,"")</f>
        <v/>
      </c>
      <c r="J13695" s="16" t="str">
        <f t="shared" si="642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41"/>
        <v>December 21</v>
      </c>
      <c r="H13696" s="27">
        <f t="shared" si="643"/>
        <v>13695</v>
      </c>
      <c r="I13696" s="30" t="str">
        <f>IF(G13696='Check Register'!$E$1,H13696,"")</f>
        <v/>
      </c>
      <c r="J13696" s="16" t="str">
        <f t="shared" si="642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41"/>
        <v>December 21</v>
      </c>
      <c r="H13697" s="27">
        <f t="shared" si="643"/>
        <v>13696</v>
      </c>
      <c r="I13697" s="30" t="str">
        <f>IF(G13697='Check Register'!$E$1,H13697,"")</f>
        <v/>
      </c>
      <c r="J13697" s="16" t="str">
        <f t="shared" si="642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4">VLOOKUP(C13698,W:Y,3,TRUE)</f>
        <v>December 21</v>
      </c>
      <c r="H13698" s="27">
        <f t="shared" si="643"/>
        <v>13697</v>
      </c>
      <c r="I13698" s="30" t="str">
        <f>IF(G13698='Check Register'!$E$1,H13698,"")</f>
        <v/>
      </c>
      <c r="J13698" s="16" t="str">
        <f t="shared" ref="J13698:J13761" si="645">IFERROR(SMALL($I$2:$I$100000,H13698),"")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4"/>
        <v>December 21</v>
      </c>
      <c r="H13699" s="27">
        <f t="shared" si="643"/>
        <v>13698</v>
      </c>
      <c r="I13699" s="30" t="str">
        <f>IF(G13699='Check Register'!$E$1,H13699,"")</f>
        <v/>
      </c>
      <c r="J13699" s="16" t="str">
        <f t="shared" si="645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4"/>
        <v>December 21</v>
      </c>
      <c r="H13700" s="27">
        <f t="shared" si="643"/>
        <v>13699</v>
      </c>
      <c r="I13700" s="30" t="str">
        <f>IF(G13700='Check Register'!$E$1,H13700,"")</f>
        <v/>
      </c>
      <c r="J13700" s="16" t="str">
        <f t="shared" si="645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4"/>
        <v>December 21</v>
      </c>
      <c r="H13701" s="27">
        <f t="shared" si="643"/>
        <v>13700</v>
      </c>
      <c r="I13701" s="30" t="str">
        <f>IF(G13701='Check Register'!$E$1,H13701,"")</f>
        <v/>
      </c>
      <c r="J13701" s="16" t="str">
        <f t="shared" si="645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4"/>
        <v>December 21</v>
      </c>
      <c r="H13702" s="27">
        <f t="shared" si="643"/>
        <v>13701</v>
      </c>
      <c r="I13702" s="30" t="str">
        <f>IF(G13702='Check Register'!$E$1,H13702,"")</f>
        <v/>
      </c>
      <c r="J13702" s="16" t="str">
        <f t="shared" si="645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4"/>
        <v>December 21</v>
      </c>
      <c r="H13703" s="27">
        <f t="shared" si="643"/>
        <v>13702</v>
      </c>
      <c r="I13703" s="30" t="str">
        <f>IF(G13703='Check Register'!$E$1,H13703,"")</f>
        <v/>
      </c>
      <c r="J13703" s="16" t="str">
        <f t="shared" si="645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4"/>
        <v>December 21</v>
      </c>
      <c r="H13704" s="27">
        <f t="shared" ref="H13704:H13767" si="646">1+H13703</f>
        <v>13703</v>
      </c>
      <c r="I13704" s="30" t="str">
        <f>IF(G13704='Check Register'!$E$1,H13704,"")</f>
        <v/>
      </c>
      <c r="J13704" s="16" t="str">
        <f t="shared" si="645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4"/>
        <v>December 21</v>
      </c>
      <c r="H13705" s="27">
        <f t="shared" si="646"/>
        <v>13704</v>
      </c>
      <c r="I13705" s="30" t="str">
        <f>IF(G13705='Check Register'!$E$1,H13705,"")</f>
        <v/>
      </c>
      <c r="J13705" s="16" t="str">
        <f t="shared" si="645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4"/>
        <v>December 21</v>
      </c>
      <c r="H13706" s="27">
        <f t="shared" si="646"/>
        <v>13705</v>
      </c>
      <c r="I13706" s="30" t="str">
        <f>IF(G13706='Check Register'!$E$1,H13706,"")</f>
        <v/>
      </c>
      <c r="J13706" s="16" t="str">
        <f t="shared" si="645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4"/>
        <v>December 21</v>
      </c>
      <c r="H13707" s="27">
        <f t="shared" si="646"/>
        <v>13706</v>
      </c>
      <c r="I13707" s="30" t="str">
        <f>IF(G13707='Check Register'!$E$1,H13707,"")</f>
        <v/>
      </c>
      <c r="J13707" s="16" t="str">
        <f t="shared" si="645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4"/>
        <v>December 21</v>
      </c>
      <c r="H13708" s="27">
        <f t="shared" si="646"/>
        <v>13707</v>
      </c>
      <c r="I13708" s="30" t="str">
        <f>IF(G13708='Check Register'!$E$1,H13708,"")</f>
        <v/>
      </c>
      <c r="J13708" s="16" t="str">
        <f t="shared" si="645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4"/>
        <v>December 21</v>
      </c>
      <c r="H13709" s="27">
        <f t="shared" si="646"/>
        <v>13708</v>
      </c>
      <c r="I13709" s="30" t="str">
        <f>IF(G13709='Check Register'!$E$1,H13709,"")</f>
        <v/>
      </c>
      <c r="J13709" s="16" t="str">
        <f t="shared" si="645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4"/>
        <v>December 21</v>
      </c>
      <c r="H13710" s="27">
        <f t="shared" si="646"/>
        <v>13709</v>
      </c>
      <c r="I13710" s="30" t="str">
        <f>IF(G13710='Check Register'!$E$1,H13710,"")</f>
        <v/>
      </c>
      <c r="J13710" s="16" t="str">
        <f t="shared" si="645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4"/>
        <v>December 21</v>
      </c>
      <c r="H13711" s="27">
        <f t="shared" si="646"/>
        <v>13710</v>
      </c>
      <c r="I13711" s="30" t="str">
        <f>IF(G13711='Check Register'!$E$1,H13711,"")</f>
        <v/>
      </c>
      <c r="J13711" s="16" t="str">
        <f t="shared" si="645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4"/>
        <v>December 21</v>
      </c>
      <c r="H13712" s="27">
        <f t="shared" si="646"/>
        <v>13711</v>
      </c>
      <c r="I13712" s="30" t="str">
        <f>IF(G13712='Check Register'!$E$1,H13712,"")</f>
        <v/>
      </c>
      <c r="J13712" s="16" t="str">
        <f t="shared" si="645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4"/>
        <v>December 21</v>
      </c>
      <c r="H13713" s="27">
        <f t="shared" si="646"/>
        <v>13712</v>
      </c>
      <c r="I13713" s="30" t="str">
        <f>IF(G13713='Check Register'!$E$1,H13713,"")</f>
        <v/>
      </c>
      <c r="J13713" s="16" t="str">
        <f t="shared" si="645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4"/>
        <v>December 21</v>
      </c>
      <c r="H13714" s="27">
        <f t="shared" si="646"/>
        <v>13713</v>
      </c>
      <c r="I13714" s="30" t="str">
        <f>IF(G13714='Check Register'!$E$1,H13714,"")</f>
        <v/>
      </c>
      <c r="J13714" s="16" t="str">
        <f t="shared" si="645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4"/>
        <v>December 21</v>
      </c>
      <c r="H13715" s="27">
        <f t="shared" si="646"/>
        <v>13714</v>
      </c>
      <c r="I13715" s="30" t="str">
        <f>IF(G13715='Check Register'!$E$1,H13715,"")</f>
        <v/>
      </c>
      <c r="J13715" s="16" t="str">
        <f t="shared" si="645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4"/>
        <v>December 21</v>
      </c>
      <c r="H13716" s="27">
        <f t="shared" si="646"/>
        <v>13715</v>
      </c>
      <c r="I13716" s="30" t="str">
        <f>IF(G13716='Check Register'!$E$1,H13716,"")</f>
        <v/>
      </c>
      <c r="J13716" s="16" t="str">
        <f t="shared" si="645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4"/>
        <v>December 21</v>
      </c>
      <c r="H13717" s="27">
        <f t="shared" si="646"/>
        <v>13716</v>
      </c>
      <c r="I13717" s="30" t="str">
        <f>IF(G13717='Check Register'!$E$1,H13717,"")</f>
        <v/>
      </c>
      <c r="J13717" s="16" t="str">
        <f t="shared" si="645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4"/>
        <v>December 21</v>
      </c>
      <c r="H13718" s="27">
        <f t="shared" si="646"/>
        <v>13717</v>
      </c>
      <c r="I13718" s="30" t="str">
        <f>IF(G13718='Check Register'!$E$1,H13718,"")</f>
        <v/>
      </c>
      <c r="J13718" s="16" t="str">
        <f t="shared" si="645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4"/>
        <v>December 21</v>
      </c>
      <c r="H13719" s="27">
        <f t="shared" si="646"/>
        <v>13718</v>
      </c>
      <c r="I13719" s="30" t="str">
        <f>IF(G13719='Check Register'!$E$1,H13719,"")</f>
        <v/>
      </c>
      <c r="J13719" s="16" t="str">
        <f t="shared" si="645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4"/>
        <v>December 21</v>
      </c>
      <c r="H13720" s="27">
        <f t="shared" si="646"/>
        <v>13719</v>
      </c>
      <c r="I13720" s="30" t="str">
        <f>IF(G13720='Check Register'!$E$1,H13720,"")</f>
        <v/>
      </c>
      <c r="J13720" s="16" t="str">
        <f t="shared" si="645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4"/>
        <v>December 21</v>
      </c>
      <c r="H13721" s="27">
        <f t="shared" si="646"/>
        <v>13720</v>
      </c>
      <c r="I13721" s="30" t="str">
        <f>IF(G13721='Check Register'!$E$1,H13721,"")</f>
        <v/>
      </c>
      <c r="J13721" s="16" t="str">
        <f t="shared" si="645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4"/>
        <v>December 21</v>
      </c>
      <c r="H13722" s="27">
        <f t="shared" si="646"/>
        <v>13721</v>
      </c>
      <c r="I13722" s="30" t="str">
        <f>IF(G13722='Check Register'!$E$1,H13722,"")</f>
        <v/>
      </c>
      <c r="J13722" s="16" t="str">
        <f t="shared" si="645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4"/>
        <v>December 21</v>
      </c>
      <c r="H13723" s="27">
        <f t="shared" si="646"/>
        <v>13722</v>
      </c>
      <c r="I13723" s="30" t="str">
        <f>IF(G13723='Check Register'!$E$1,H13723,"")</f>
        <v/>
      </c>
      <c r="J13723" s="16" t="str">
        <f t="shared" si="645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4"/>
        <v>December 21</v>
      </c>
      <c r="H13724" s="27">
        <f t="shared" si="646"/>
        <v>13723</v>
      </c>
      <c r="I13724" s="30" t="str">
        <f>IF(G13724='Check Register'!$E$1,H13724,"")</f>
        <v/>
      </c>
      <c r="J13724" s="16" t="str">
        <f t="shared" si="645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4"/>
        <v>December 21</v>
      </c>
      <c r="H13725" s="27">
        <f t="shared" si="646"/>
        <v>13724</v>
      </c>
      <c r="I13725" s="30" t="str">
        <f>IF(G13725='Check Register'!$E$1,H13725,"")</f>
        <v/>
      </c>
      <c r="J13725" s="16" t="str">
        <f t="shared" si="645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4"/>
        <v>December 21</v>
      </c>
      <c r="H13726" s="27">
        <f t="shared" si="646"/>
        <v>13725</v>
      </c>
      <c r="I13726" s="30" t="str">
        <f>IF(G13726='Check Register'!$E$1,H13726,"")</f>
        <v/>
      </c>
      <c r="J13726" s="16" t="str">
        <f t="shared" si="645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4"/>
        <v>December 21</v>
      </c>
      <c r="H13727" s="27">
        <f t="shared" si="646"/>
        <v>13726</v>
      </c>
      <c r="I13727" s="30" t="str">
        <f>IF(G13727='Check Register'!$E$1,H13727,"")</f>
        <v/>
      </c>
      <c r="J13727" s="16" t="str">
        <f t="shared" si="645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4"/>
        <v>December 21</v>
      </c>
      <c r="H13728" s="27">
        <f t="shared" si="646"/>
        <v>13727</v>
      </c>
      <c r="I13728" s="30" t="str">
        <f>IF(G13728='Check Register'!$E$1,H13728,"")</f>
        <v/>
      </c>
      <c r="J13728" s="16" t="str">
        <f t="shared" si="645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4"/>
        <v>December 21</v>
      </c>
      <c r="H13729" s="27">
        <f t="shared" si="646"/>
        <v>13728</v>
      </c>
      <c r="I13729" s="30" t="str">
        <f>IF(G13729='Check Register'!$E$1,H13729,"")</f>
        <v/>
      </c>
      <c r="J13729" s="16" t="str">
        <f t="shared" si="645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4"/>
        <v>December 21</v>
      </c>
      <c r="H13730" s="27">
        <f t="shared" si="646"/>
        <v>13729</v>
      </c>
      <c r="I13730" s="30" t="str">
        <f>IF(G13730='Check Register'!$E$1,H13730,"")</f>
        <v/>
      </c>
      <c r="J13730" s="16" t="str">
        <f t="shared" si="645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4"/>
        <v>December 21</v>
      </c>
      <c r="H13731" s="27">
        <f t="shared" si="646"/>
        <v>13730</v>
      </c>
      <c r="I13731" s="30" t="str">
        <f>IF(G13731='Check Register'!$E$1,H13731,"")</f>
        <v/>
      </c>
      <c r="J13731" s="16" t="str">
        <f t="shared" si="645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4"/>
        <v>December 21</v>
      </c>
      <c r="H13732" s="27">
        <f t="shared" si="646"/>
        <v>13731</v>
      </c>
      <c r="I13732" s="30" t="str">
        <f>IF(G13732='Check Register'!$E$1,H13732,"")</f>
        <v/>
      </c>
      <c r="J13732" s="16" t="str">
        <f t="shared" si="645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4"/>
        <v>December 21</v>
      </c>
      <c r="H13733" s="27">
        <f t="shared" si="646"/>
        <v>13732</v>
      </c>
      <c r="I13733" s="30" t="str">
        <f>IF(G13733='Check Register'!$E$1,H13733,"")</f>
        <v/>
      </c>
      <c r="J13733" s="16" t="str">
        <f t="shared" si="645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4"/>
        <v>December 21</v>
      </c>
      <c r="H13734" s="27">
        <f t="shared" si="646"/>
        <v>13733</v>
      </c>
      <c r="I13734" s="30" t="str">
        <f>IF(G13734='Check Register'!$E$1,H13734,"")</f>
        <v/>
      </c>
      <c r="J13734" s="16" t="str">
        <f t="shared" si="645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4"/>
        <v>December 21</v>
      </c>
      <c r="H13735" s="27">
        <f t="shared" si="646"/>
        <v>13734</v>
      </c>
      <c r="I13735" s="30" t="str">
        <f>IF(G13735='Check Register'!$E$1,H13735,"")</f>
        <v/>
      </c>
      <c r="J13735" s="16" t="str">
        <f t="shared" si="645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4"/>
        <v>December 21</v>
      </c>
      <c r="H13736" s="27">
        <f t="shared" si="646"/>
        <v>13735</v>
      </c>
      <c r="I13736" s="30" t="str">
        <f>IF(G13736='Check Register'!$E$1,H13736,"")</f>
        <v/>
      </c>
      <c r="J13736" s="16" t="str">
        <f t="shared" si="645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4"/>
        <v>December 21</v>
      </c>
      <c r="H13737" s="27">
        <f t="shared" si="646"/>
        <v>13736</v>
      </c>
      <c r="I13737" s="30" t="str">
        <f>IF(G13737='Check Register'!$E$1,H13737,"")</f>
        <v/>
      </c>
      <c r="J13737" s="16" t="str">
        <f t="shared" si="645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4"/>
        <v>December 21</v>
      </c>
      <c r="H13738" s="27">
        <f t="shared" si="646"/>
        <v>13737</v>
      </c>
      <c r="I13738" s="30" t="str">
        <f>IF(G13738='Check Register'!$E$1,H13738,"")</f>
        <v/>
      </c>
      <c r="J13738" s="16" t="str">
        <f t="shared" si="645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4"/>
        <v>December 21</v>
      </c>
      <c r="H13739" s="27">
        <f t="shared" si="646"/>
        <v>13738</v>
      </c>
      <c r="I13739" s="30" t="str">
        <f>IF(G13739='Check Register'!$E$1,H13739,"")</f>
        <v/>
      </c>
      <c r="J13739" s="16" t="str">
        <f t="shared" si="645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4"/>
        <v>December 21</v>
      </c>
      <c r="H13740" s="27">
        <f t="shared" si="646"/>
        <v>13739</v>
      </c>
      <c r="I13740" s="30" t="str">
        <f>IF(G13740='Check Register'!$E$1,H13740,"")</f>
        <v/>
      </c>
      <c r="J13740" s="16" t="str">
        <f t="shared" si="645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4"/>
        <v>December 21</v>
      </c>
      <c r="H13741" s="27">
        <f t="shared" si="646"/>
        <v>13740</v>
      </c>
      <c r="I13741" s="30" t="str">
        <f>IF(G13741='Check Register'!$E$1,H13741,"")</f>
        <v/>
      </c>
      <c r="J13741" s="16" t="str">
        <f t="shared" si="645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4"/>
        <v>December 21</v>
      </c>
      <c r="H13742" s="27">
        <f t="shared" si="646"/>
        <v>13741</v>
      </c>
      <c r="I13742" s="30" t="str">
        <f>IF(G13742='Check Register'!$E$1,H13742,"")</f>
        <v/>
      </c>
      <c r="J13742" s="16" t="str">
        <f t="shared" si="645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4"/>
        <v>December 21</v>
      </c>
      <c r="H13743" s="27">
        <f t="shared" si="646"/>
        <v>13742</v>
      </c>
      <c r="I13743" s="30" t="str">
        <f>IF(G13743='Check Register'!$E$1,H13743,"")</f>
        <v/>
      </c>
      <c r="J13743" s="16" t="str">
        <f t="shared" si="645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4"/>
        <v>December 21</v>
      </c>
      <c r="H13744" s="27">
        <f t="shared" si="646"/>
        <v>13743</v>
      </c>
      <c r="I13744" s="30" t="str">
        <f>IF(G13744='Check Register'!$E$1,H13744,"")</f>
        <v/>
      </c>
      <c r="J13744" s="16" t="str">
        <f t="shared" si="645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4"/>
        <v>December 21</v>
      </c>
      <c r="H13745" s="27">
        <f t="shared" si="646"/>
        <v>13744</v>
      </c>
      <c r="I13745" s="30" t="str">
        <f>IF(G13745='Check Register'!$E$1,H13745,"")</f>
        <v/>
      </c>
      <c r="J13745" s="16" t="str">
        <f t="shared" si="645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4"/>
        <v>December 21</v>
      </c>
      <c r="H13746" s="27">
        <f t="shared" si="646"/>
        <v>13745</v>
      </c>
      <c r="I13746" s="30" t="str">
        <f>IF(G13746='Check Register'!$E$1,H13746,"")</f>
        <v/>
      </c>
      <c r="J13746" s="16" t="str">
        <f t="shared" si="645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4"/>
        <v>December 21</v>
      </c>
      <c r="H13747" s="27">
        <f t="shared" si="646"/>
        <v>13746</v>
      </c>
      <c r="I13747" s="30" t="str">
        <f>IF(G13747='Check Register'!$E$1,H13747,"")</f>
        <v/>
      </c>
      <c r="J13747" s="16" t="str">
        <f t="shared" si="645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4"/>
        <v>December 21</v>
      </c>
      <c r="H13748" s="27">
        <f t="shared" si="646"/>
        <v>13747</v>
      </c>
      <c r="I13748" s="30" t="str">
        <f>IF(G13748='Check Register'!$E$1,H13748,"")</f>
        <v/>
      </c>
      <c r="J13748" s="16" t="str">
        <f t="shared" si="645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4"/>
        <v>December 21</v>
      </c>
      <c r="H13749" s="27">
        <f t="shared" si="646"/>
        <v>13748</v>
      </c>
      <c r="I13749" s="30" t="str">
        <f>IF(G13749='Check Register'!$E$1,H13749,"")</f>
        <v/>
      </c>
      <c r="J13749" s="16" t="str">
        <f t="shared" si="645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4"/>
        <v>December 21</v>
      </c>
      <c r="H13750" s="27">
        <f t="shared" si="646"/>
        <v>13749</v>
      </c>
      <c r="I13750" s="30" t="str">
        <f>IF(G13750='Check Register'!$E$1,H13750,"")</f>
        <v/>
      </c>
      <c r="J13750" s="16" t="str">
        <f t="shared" si="645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4"/>
        <v>December 21</v>
      </c>
      <c r="H13751" s="27">
        <f t="shared" si="646"/>
        <v>13750</v>
      </c>
      <c r="I13751" s="30" t="str">
        <f>IF(G13751='Check Register'!$E$1,H13751,"")</f>
        <v/>
      </c>
      <c r="J13751" s="16" t="str">
        <f t="shared" si="645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4"/>
        <v>December 21</v>
      </c>
      <c r="H13752" s="27">
        <f t="shared" si="646"/>
        <v>13751</v>
      </c>
      <c r="I13752" s="30" t="str">
        <f>IF(G13752='Check Register'!$E$1,H13752,"")</f>
        <v/>
      </c>
      <c r="J13752" s="16" t="str">
        <f t="shared" si="645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4"/>
        <v>December 21</v>
      </c>
      <c r="H13753" s="27">
        <f t="shared" si="646"/>
        <v>13752</v>
      </c>
      <c r="I13753" s="30" t="str">
        <f>IF(G13753='Check Register'!$E$1,H13753,"")</f>
        <v/>
      </c>
      <c r="J13753" s="16" t="str">
        <f t="shared" si="645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4"/>
        <v>December 21</v>
      </c>
      <c r="H13754" s="27">
        <f t="shared" si="646"/>
        <v>13753</v>
      </c>
      <c r="I13754" s="30" t="str">
        <f>IF(G13754='Check Register'!$E$1,H13754,"")</f>
        <v/>
      </c>
      <c r="J13754" s="16" t="str">
        <f t="shared" si="645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4"/>
        <v>December 21</v>
      </c>
      <c r="H13755" s="27">
        <f t="shared" si="646"/>
        <v>13754</v>
      </c>
      <c r="I13755" s="30" t="str">
        <f>IF(G13755='Check Register'!$E$1,H13755,"")</f>
        <v/>
      </c>
      <c r="J13755" s="16" t="str">
        <f t="shared" si="645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4"/>
        <v>December 21</v>
      </c>
      <c r="H13756" s="27">
        <f t="shared" si="646"/>
        <v>13755</v>
      </c>
      <c r="I13756" s="30" t="str">
        <f>IF(G13756='Check Register'!$E$1,H13756,"")</f>
        <v/>
      </c>
      <c r="J13756" s="16" t="str">
        <f t="shared" si="645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4"/>
        <v>December 21</v>
      </c>
      <c r="H13757" s="27">
        <f t="shared" si="646"/>
        <v>13756</v>
      </c>
      <c r="I13757" s="30" t="str">
        <f>IF(G13757='Check Register'!$E$1,H13757,"")</f>
        <v/>
      </c>
      <c r="J13757" s="16" t="str">
        <f t="shared" si="645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4"/>
        <v>December 21</v>
      </c>
      <c r="H13758" s="27">
        <f t="shared" si="646"/>
        <v>13757</v>
      </c>
      <c r="I13758" s="30" t="str">
        <f>IF(G13758='Check Register'!$E$1,H13758,"")</f>
        <v/>
      </c>
      <c r="J13758" s="16" t="str">
        <f t="shared" si="645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4"/>
        <v>December 21</v>
      </c>
      <c r="H13759" s="27">
        <f t="shared" si="646"/>
        <v>13758</v>
      </c>
      <c r="I13759" s="30" t="str">
        <f>IF(G13759='Check Register'!$E$1,H13759,"")</f>
        <v/>
      </c>
      <c r="J13759" s="16" t="str">
        <f t="shared" si="645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4"/>
        <v>December 21</v>
      </c>
      <c r="H13760" s="27">
        <f t="shared" si="646"/>
        <v>13759</v>
      </c>
      <c r="I13760" s="30" t="str">
        <f>IF(G13760='Check Register'!$E$1,H13760,"")</f>
        <v/>
      </c>
      <c r="J13760" s="16" t="str">
        <f t="shared" si="645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4"/>
        <v>December 21</v>
      </c>
      <c r="H13761" s="27">
        <f t="shared" si="646"/>
        <v>13760</v>
      </c>
      <c r="I13761" s="30" t="str">
        <f>IF(G13761='Check Register'!$E$1,H13761,"")</f>
        <v/>
      </c>
      <c r="J13761" s="16" t="str">
        <f t="shared" si="645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7">VLOOKUP(C13762,W:Y,3,TRUE)</f>
        <v>December 21</v>
      </c>
      <c r="H13762" s="27">
        <f t="shared" si="646"/>
        <v>13761</v>
      </c>
      <c r="I13762" s="30" t="str">
        <f>IF(G13762='Check Register'!$E$1,H13762,"")</f>
        <v/>
      </c>
      <c r="J13762" s="16" t="str">
        <f t="shared" ref="J13762:J13825" si="648">IFERROR(SMALL($I$2:$I$100000,H13762),"")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7"/>
        <v>December 21</v>
      </c>
      <c r="H13763" s="27">
        <f t="shared" si="646"/>
        <v>13762</v>
      </c>
      <c r="I13763" s="30" t="str">
        <f>IF(G13763='Check Register'!$E$1,H13763,"")</f>
        <v/>
      </c>
      <c r="J13763" s="16" t="str">
        <f t="shared" si="648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7"/>
        <v>December 21</v>
      </c>
      <c r="H13764" s="27">
        <f t="shared" si="646"/>
        <v>13763</v>
      </c>
      <c r="I13764" s="30" t="str">
        <f>IF(G13764='Check Register'!$E$1,H13764,"")</f>
        <v/>
      </c>
      <c r="J13764" s="16" t="str">
        <f t="shared" si="648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7"/>
        <v>December 21</v>
      </c>
      <c r="H13765" s="27">
        <f t="shared" si="646"/>
        <v>13764</v>
      </c>
      <c r="I13765" s="30" t="str">
        <f>IF(G13765='Check Register'!$E$1,H13765,"")</f>
        <v/>
      </c>
      <c r="J13765" s="16" t="str">
        <f t="shared" si="648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7"/>
        <v>December 21</v>
      </c>
      <c r="H13766" s="27">
        <f t="shared" si="646"/>
        <v>13765</v>
      </c>
      <c r="I13766" s="30" t="str">
        <f>IF(G13766='Check Register'!$E$1,H13766,"")</f>
        <v/>
      </c>
      <c r="J13766" s="16" t="str">
        <f t="shared" si="648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7"/>
        <v>January 22</v>
      </c>
      <c r="H13767" s="27">
        <f t="shared" si="646"/>
        <v>13766</v>
      </c>
      <c r="I13767" s="30" t="str">
        <f>IF(G13767='Check Register'!$E$1,H13767,"")</f>
        <v/>
      </c>
      <c r="J13767" s="16" t="str">
        <f t="shared" si="648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7"/>
        <v>January 22</v>
      </c>
      <c r="H13768" s="27">
        <f t="shared" ref="H13768:H13831" si="649">1+H13767</f>
        <v>13767</v>
      </c>
      <c r="I13768" s="30" t="str">
        <f>IF(G13768='Check Register'!$E$1,H13768,"")</f>
        <v/>
      </c>
      <c r="J13768" s="16" t="str">
        <f t="shared" si="648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7"/>
        <v>January 22</v>
      </c>
      <c r="H13769" s="27">
        <f t="shared" si="649"/>
        <v>13768</v>
      </c>
      <c r="I13769" s="30" t="str">
        <f>IF(G13769='Check Register'!$E$1,H13769,"")</f>
        <v/>
      </c>
      <c r="J13769" s="16" t="str">
        <f t="shared" si="648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7"/>
        <v>January 22</v>
      </c>
      <c r="H13770" s="27">
        <f t="shared" si="649"/>
        <v>13769</v>
      </c>
      <c r="I13770" s="30" t="str">
        <f>IF(G13770='Check Register'!$E$1,H13770,"")</f>
        <v/>
      </c>
      <c r="J13770" s="16" t="str">
        <f t="shared" si="648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7"/>
        <v>January 22</v>
      </c>
      <c r="H13771" s="27">
        <f t="shared" si="649"/>
        <v>13770</v>
      </c>
      <c r="I13771" s="30" t="str">
        <f>IF(G13771='Check Register'!$E$1,H13771,"")</f>
        <v/>
      </c>
      <c r="J13771" s="16" t="str">
        <f t="shared" si="648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7"/>
        <v>January 22</v>
      </c>
      <c r="H13772" s="27">
        <f t="shared" si="649"/>
        <v>13771</v>
      </c>
      <c r="I13772" s="30" t="str">
        <f>IF(G13772='Check Register'!$E$1,H13772,"")</f>
        <v/>
      </c>
      <c r="J13772" s="16" t="str">
        <f t="shared" si="648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7"/>
        <v>January 22</v>
      </c>
      <c r="H13773" s="27">
        <f t="shared" si="649"/>
        <v>13772</v>
      </c>
      <c r="I13773" s="30" t="str">
        <f>IF(G13773='Check Register'!$E$1,H13773,"")</f>
        <v/>
      </c>
      <c r="J13773" s="16" t="str">
        <f t="shared" si="648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7"/>
        <v>January 22</v>
      </c>
      <c r="H13774" s="27">
        <f t="shared" si="649"/>
        <v>13773</v>
      </c>
      <c r="I13774" s="30" t="str">
        <f>IF(G13774='Check Register'!$E$1,H13774,"")</f>
        <v/>
      </c>
      <c r="J13774" s="16" t="str">
        <f t="shared" si="648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7"/>
        <v>January 22</v>
      </c>
      <c r="H13775" s="27">
        <f t="shared" si="649"/>
        <v>13774</v>
      </c>
      <c r="I13775" s="30" t="str">
        <f>IF(G13775='Check Register'!$E$1,H13775,"")</f>
        <v/>
      </c>
      <c r="J13775" s="16" t="str">
        <f t="shared" si="648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7"/>
        <v>January 22</v>
      </c>
      <c r="H13776" s="27">
        <f t="shared" si="649"/>
        <v>13775</v>
      </c>
      <c r="I13776" s="30" t="str">
        <f>IF(G13776='Check Register'!$E$1,H13776,"")</f>
        <v/>
      </c>
      <c r="J13776" s="16" t="str">
        <f t="shared" si="648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7"/>
        <v>January 22</v>
      </c>
      <c r="H13777" s="27">
        <f t="shared" si="649"/>
        <v>13776</v>
      </c>
      <c r="I13777" s="30" t="str">
        <f>IF(G13777='Check Register'!$E$1,H13777,"")</f>
        <v/>
      </c>
      <c r="J13777" s="16" t="str">
        <f t="shared" si="648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7"/>
        <v>January 22</v>
      </c>
      <c r="H13778" s="27">
        <f t="shared" si="649"/>
        <v>13777</v>
      </c>
      <c r="I13778" s="30" t="str">
        <f>IF(G13778='Check Register'!$E$1,H13778,"")</f>
        <v/>
      </c>
      <c r="J13778" s="16" t="str">
        <f t="shared" si="648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7"/>
        <v>January 22</v>
      </c>
      <c r="H13779" s="27">
        <f t="shared" si="649"/>
        <v>13778</v>
      </c>
      <c r="I13779" s="30" t="str">
        <f>IF(G13779='Check Register'!$E$1,H13779,"")</f>
        <v/>
      </c>
      <c r="J13779" s="16" t="str">
        <f t="shared" si="648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7"/>
        <v>January 22</v>
      </c>
      <c r="H13780" s="27">
        <f t="shared" si="649"/>
        <v>13779</v>
      </c>
      <c r="I13780" s="30" t="str">
        <f>IF(G13780='Check Register'!$E$1,H13780,"")</f>
        <v/>
      </c>
      <c r="J13780" s="16" t="str">
        <f t="shared" si="648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7"/>
        <v>January 22</v>
      </c>
      <c r="H13781" s="27">
        <f t="shared" si="649"/>
        <v>13780</v>
      </c>
      <c r="I13781" s="30" t="str">
        <f>IF(G13781='Check Register'!$E$1,H13781,"")</f>
        <v/>
      </c>
      <c r="J13781" s="16" t="str">
        <f t="shared" si="648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7"/>
        <v>January 22</v>
      </c>
      <c r="H13782" s="27">
        <f t="shared" si="649"/>
        <v>13781</v>
      </c>
      <c r="I13782" s="30" t="str">
        <f>IF(G13782='Check Register'!$E$1,H13782,"")</f>
        <v/>
      </c>
      <c r="J13782" s="16" t="str">
        <f t="shared" si="648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7"/>
        <v>January 22</v>
      </c>
      <c r="H13783" s="27">
        <f t="shared" si="649"/>
        <v>13782</v>
      </c>
      <c r="I13783" s="30" t="str">
        <f>IF(G13783='Check Register'!$E$1,H13783,"")</f>
        <v/>
      </c>
      <c r="J13783" s="16" t="str">
        <f t="shared" si="648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7"/>
        <v>January 22</v>
      </c>
      <c r="H13784" s="27">
        <f t="shared" si="649"/>
        <v>13783</v>
      </c>
      <c r="I13784" s="30" t="str">
        <f>IF(G13784='Check Register'!$E$1,H13784,"")</f>
        <v/>
      </c>
      <c r="J13784" s="16" t="str">
        <f t="shared" si="648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7"/>
        <v>January 22</v>
      </c>
      <c r="H13785" s="27">
        <f t="shared" si="649"/>
        <v>13784</v>
      </c>
      <c r="I13785" s="30" t="str">
        <f>IF(G13785='Check Register'!$E$1,H13785,"")</f>
        <v/>
      </c>
      <c r="J13785" s="16" t="str">
        <f t="shared" si="648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7"/>
        <v>January 22</v>
      </c>
      <c r="H13786" s="27">
        <f t="shared" si="649"/>
        <v>13785</v>
      </c>
      <c r="I13786" s="30" t="str">
        <f>IF(G13786='Check Register'!$E$1,H13786,"")</f>
        <v/>
      </c>
      <c r="J13786" s="16" t="str">
        <f t="shared" si="648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7"/>
        <v>January 22</v>
      </c>
      <c r="H13787" s="27">
        <f t="shared" si="649"/>
        <v>13786</v>
      </c>
      <c r="I13787" s="30" t="str">
        <f>IF(G13787='Check Register'!$E$1,H13787,"")</f>
        <v/>
      </c>
      <c r="J13787" s="16" t="str">
        <f t="shared" si="648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7"/>
        <v>January 22</v>
      </c>
      <c r="H13788" s="27">
        <f t="shared" si="649"/>
        <v>13787</v>
      </c>
      <c r="I13788" s="30" t="str">
        <f>IF(G13788='Check Register'!$E$1,H13788,"")</f>
        <v/>
      </c>
      <c r="J13788" s="16" t="str">
        <f t="shared" si="648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7"/>
        <v>January 22</v>
      </c>
      <c r="H13789" s="27">
        <f t="shared" si="649"/>
        <v>13788</v>
      </c>
      <c r="I13789" s="30" t="str">
        <f>IF(G13789='Check Register'!$E$1,H13789,"")</f>
        <v/>
      </c>
      <c r="J13789" s="16" t="str">
        <f t="shared" si="648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7"/>
        <v>January 22</v>
      </c>
      <c r="H13790" s="27">
        <f t="shared" si="649"/>
        <v>13789</v>
      </c>
      <c r="I13790" s="30" t="str">
        <f>IF(G13790='Check Register'!$E$1,H13790,"")</f>
        <v/>
      </c>
      <c r="J13790" s="16" t="str">
        <f t="shared" si="648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7"/>
        <v>January 22</v>
      </c>
      <c r="H13791" s="27">
        <f t="shared" si="649"/>
        <v>13790</v>
      </c>
      <c r="I13791" s="30" t="str">
        <f>IF(G13791='Check Register'!$E$1,H13791,"")</f>
        <v/>
      </c>
      <c r="J13791" s="16" t="str">
        <f t="shared" si="648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7"/>
        <v>January 22</v>
      </c>
      <c r="H13792" s="27">
        <f t="shared" si="649"/>
        <v>13791</v>
      </c>
      <c r="I13792" s="30" t="str">
        <f>IF(G13792='Check Register'!$E$1,H13792,"")</f>
        <v/>
      </c>
      <c r="J13792" s="16" t="str">
        <f t="shared" si="648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7"/>
        <v>January 22</v>
      </c>
      <c r="H13793" s="27">
        <f t="shared" si="649"/>
        <v>13792</v>
      </c>
      <c r="I13793" s="30" t="str">
        <f>IF(G13793='Check Register'!$E$1,H13793,"")</f>
        <v/>
      </c>
      <c r="J13793" s="16" t="str">
        <f t="shared" si="648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7"/>
        <v>January 22</v>
      </c>
      <c r="H13794" s="27">
        <f t="shared" si="649"/>
        <v>13793</v>
      </c>
      <c r="I13794" s="30" t="str">
        <f>IF(G13794='Check Register'!$E$1,H13794,"")</f>
        <v/>
      </c>
      <c r="J13794" s="16" t="str">
        <f t="shared" si="648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7"/>
        <v>January 22</v>
      </c>
      <c r="H13795" s="27">
        <f t="shared" si="649"/>
        <v>13794</v>
      </c>
      <c r="I13795" s="30" t="str">
        <f>IF(G13795='Check Register'!$E$1,H13795,"")</f>
        <v/>
      </c>
      <c r="J13795" s="16" t="str">
        <f t="shared" si="648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7"/>
        <v>January 22</v>
      </c>
      <c r="H13796" s="27">
        <f t="shared" si="649"/>
        <v>13795</v>
      </c>
      <c r="I13796" s="30" t="str">
        <f>IF(G13796='Check Register'!$E$1,H13796,"")</f>
        <v/>
      </c>
      <c r="J13796" s="16" t="str">
        <f t="shared" si="648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7"/>
        <v>January 22</v>
      </c>
      <c r="H13797" s="27">
        <f t="shared" si="649"/>
        <v>13796</v>
      </c>
      <c r="I13797" s="30" t="str">
        <f>IF(G13797='Check Register'!$E$1,H13797,"")</f>
        <v/>
      </c>
      <c r="J13797" s="16" t="str">
        <f t="shared" si="648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7"/>
        <v>January 22</v>
      </c>
      <c r="H13798" s="27">
        <f t="shared" si="649"/>
        <v>13797</v>
      </c>
      <c r="I13798" s="30" t="str">
        <f>IF(G13798='Check Register'!$E$1,H13798,"")</f>
        <v/>
      </c>
      <c r="J13798" s="16" t="str">
        <f t="shared" si="648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7"/>
        <v>January 22</v>
      </c>
      <c r="H13799" s="27">
        <f t="shared" si="649"/>
        <v>13798</v>
      </c>
      <c r="I13799" s="30" t="str">
        <f>IF(G13799='Check Register'!$E$1,H13799,"")</f>
        <v/>
      </c>
      <c r="J13799" s="16" t="str">
        <f t="shared" si="648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7"/>
        <v>January 22</v>
      </c>
      <c r="H13800" s="27">
        <f t="shared" si="649"/>
        <v>13799</v>
      </c>
      <c r="I13800" s="30" t="str">
        <f>IF(G13800='Check Register'!$E$1,H13800,"")</f>
        <v/>
      </c>
      <c r="J13800" s="16" t="str">
        <f t="shared" si="648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7"/>
        <v>January 22</v>
      </c>
      <c r="H13801" s="27">
        <f t="shared" si="649"/>
        <v>13800</v>
      </c>
      <c r="I13801" s="30" t="str">
        <f>IF(G13801='Check Register'!$E$1,H13801,"")</f>
        <v/>
      </c>
      <c r="J13801" s="16" t="str">
        <f t="shared" si="648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7"/>
        <v>January 22</v>
      </c>
      <c r="H13802" s="27">
        <f t="shared" si="649"/>
        <v>13801</v>
      </c>
      <c r="I13802" s="30" t="str">
        <f>IF(G13802='Check Register'!$E$1,H13802,"")</f>
        <v/>
      </c>
      <c r="J13802" s="16" t="str">
        <f t="shared" si="648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7"/>
        <v>January 22</v>
      </c>
      <c r="H13803" s="27">
        <f t="shared" si="649"/>
        <v>13802</v>
      </c>
      <c r="I13803" s="30" t="str">
        <f>IF(G13803='Check Register'!$E$1,H13803,"")</f>
        <v/>
      </c>
      <c r="J13803" s="16" t="str">
        <f t="shared" si="648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7"/>
        <v>January 22</v>
      </c>
      <c r="H13804" s="27">
        <f t="shared" si="649"/>
        <v>13803</v>
      </c>
      <c r="I13804" s="30" t="str">
        <f>IF(G13804='Check Register'!$E$1,H13804,"")</f>
        <v/>
      </c>
      <c r="J13804" s="16" t="str">
        <f t="shared" si="648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7"/>
        <v>January 22</v>
      </c>
      <c r="H13805" s="27">
        <f t="shared" si="649"/>
        <v>13804</v>
      </c>
      <c r="I13805" s="30" t="str">
        <f>IF(G13805='Check Register'!$E$1,H13805,"")</f>
        <v/>
      </c>
      <c r="J13805" s="16" t="str">
        <f t="shared" si="648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7"/>
        <v>January 22</v>
      </c>
      <c r="H13806" s="27">
        <f t="shared" si="649"/>
        <v>13805</v>
      </c>
      <c r="I13806" s="30" t="str">
        <f>IF(G13806='Check Register'!$E$1,H13806,"")</f>
        <v/>
      </c>
      <c r="J13806" s="16" t="str">
        <f t="shared" si="648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7"/>
        <v>January 22</v>
      </c>
      <c r="H13807" s="27">
        <f t="shared" si="649"/>
        <v>13806</v>
      </c>
      <c r="I13807" s="30" t="str">
        <f>IF(G13807='Check Register'!$E$1,H13807,"")</f>
        <v/>
      </c>
      <c r="J13807" s="16" t="str">
        <f t="shared" si="648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7"/>
        <v>January 22</v>
      </c>
      <c r="H13808" s="27">
        <f t="shared" si="649"/>
        <v>13807</v>
      </c>
      <c r="I13808" s="30" t="str">
        <f>IF(G13808='Check Register'!$E$1,H13808,"")</f>
        <v/>
      </c>
      <c r="J13808" s="16" t="str">
        <f t="shared" si="648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7"/>
        <v>January 22</v>
      </c>
      <c r="H13809" s="27">
        <f t="shared" si="649"/>
        <v>13808</v>
      </c>
      <c r="I13809" s="30" t="str">
        <f>IF(G13809='Check Register'!$E$1,H13809,"")</f>
        <v/>
      </c>
      <c r="J13809" s="16" t="str">
        <f t="shared" si="648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7"/>
        <v>January 22</v>
      </c>
      <c r="H13810" s="27">
        <f t="shared" si="649"/>
        <v>13809</v>
      </c>
      <c r="I13810" s="30" t="str">
        <f>IF(G13810='Check Register'!$E$1,H13810,"")</f>
        <v/>
      </c>
      <c r="J13810" s="16" t="str">
        <f t="shared" si="648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7"/>
        <v>January 22</v>
      </c>
      <c r="H13811" s="27">
        <f t="shared" si="649"/>
        <v>13810</v>
      </c>
      <c r="I13811" s="30" t="str">
        <f>IF(G13811='Check Register'!$E$1,H13811,"")</f>
        <v/>
      </c>
      <c r="J13811" s="16" t="str">
        <f t="shared" si="648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7"/>
        <v>January 22</v>
      </c>
      <c r="H13812" s="27">
        <f t="shared" si="649"/>
        <v>13811</v>
      </c>
      <c r="I13812" s="30" t="str">
        <f>IF(G13812='Check Register'!$E$1,H13812,"")</f>
        <v/>
      </c>
      <c r="J13812" s="16" t="str">
        <f t="shared" si="648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7"/>
        <v>January 22</v>
      </c>
      <c r="H13813" s="27">
        <f t="shared" si="649"/>
        <v>13812</v>
      </c>
      <c r="I13813" s="30" t="str">
        <f>IF(G13813='Check Register'!$E$1,H13813,"")</f>
        <v/>
      </c>
      <c r="J13813" s="16" t="str">
        <f t="shared" si="648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7"/>
        <v>January 22</v>
      </c>
      <c r="H13814" s="27">
        <f t="shared" si="649"/>
        <v>13813</v>
      </c>
      <c r="I13814" s="30" t="str">
        <f>IF(G13814='Check Register'!$E$1,H13814,"")</f>
        <v/>
      </c>
      <c r="J13814" s="16" t="str">
        <f t="shared" si="648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7"/>
        <v>January 22</v>
      </c>
      <c r="H13815" s="27">
        <f t="shared" si="649"/>
        <v>13814</v>
      </c>
      <c r="I13815" s="30" t="str">
        <f>IF(G13815='Check Register'!$E$1,H13815,"")</f>
        <v/>
      </c>
      <c r="J13815" s="16" t="str">
        <f t="shared" si="648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7"/>
        <v>January 22</v>
      </c>
      <c r="H13816" s="27">
        <f t="shared" si="649"/>
        <v>13815</v>
      </c>
      <c r="I13816" s="30" t="str">
        <f>IF(G13816='Check Register'!$E$1,H13816,"")</f>
        <v/>
      </c>
      <c r="J13816" s="16" t="str">
        <f t="shared" si="648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7"/>
        <v>January 22</v>
      </c>
      <c r="H13817" s="27">
        <f t="shared" si="649"/>
        <v>13816</v>
      </c>
      <c r="I13817" s="30" t="str">
        <f>IF(G13817='Check Register'!$E$1,H13817,"")</f>
        <v/>
      </c>
      <c r="J13817" s="16" t="str">
        <f t="shared" si="648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7"/>
        <v>January 22</v>
      </c>
      <c r="H13818" s="27">
        <f t="shared" si="649"/>
        <v>13817</v>
      </c>
      <c r="I13818" s="30" t="str">
        <f>IF(G13818='Check Register'!$E$1,H13818,"")</f>
        <v/>
      </c>
      <c r="J13818" s="16" t="str">
        <f t="shared" si="648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7"/>
        <v>January 22</v>
      </c>
      <c r="H13819" s="27">
        <f t="shared" si="649"/>
        <v>13818</v>
      </c>
      <c r="I13819" s="30" t="str">
        <f>IF(G13819='Check Register'!$E$1,H13819,"")</f>
        <v/>
      </c>
      <c r="J13819" s="16" t="str">
        <f t="shared" si="648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7"/>
        <v>January 22</v>
      </c>
      <c r="H13820" s="27">
        <f t="shared" si="649"/>
        <v>13819</v>
      </c>
      <c r="I13820" s="30" t="str">
        <f>IF(G13820='Check Register'!$E$1,H13820,"")</f>
        <v/>
      </c>
      <c r="J13820" s="16" t="str">
        <f t="shared" si="648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7"/>
        <v>January 22</v>
      </c>
      <c r="H13821" s="27">
        <f t="shared" si="649"/>
        <v>13820</v>
      </c>
      <c r="I13821" s="30" t="str">
        <f>IF(G13821='Check Register'!$E$1,H13821,"")</f>
        <v/>
      </c>
      <c r="J13821" s="16" t="str">
        <f t="shared" si="648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7"/>
        <v>January 22</v>
      </c>
      <c r="H13822" s="27">
        <f t="shared" si="649"/>
        <v>13821</v>
      </c>
      <c r="I13822" s="30" t="str">
        <f>IF(G13822='Check Register'!$E$1,H13822,"")</f>
        <v/>
      </c>
      <c r="J13822" s="16" t="str">
        <f t="shared" si="648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7"/>
        <v>January 22</v>
      </c>
      <c r="H13823" s="27">
        <f t="shared" si="649"/>
        <v>13822</v>
      </c>
      <c r="I13823" s="30" t="str">
        <f>IF(G13823='Check Register'!$E$1,H13823,"")</f>
        <v/>
      </c>
      <c r="J13823" s="16" t="str">
        <f t="shared" si="648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7"/>
        <v>January 22</v>
      </c>
      <c r="H13824" s="27">
        <f t="shared" si="649"/>
        <v>13823</v>
      </c>
      <c r="I13824" s="30" t="str">
        <f>IF(G13824='Check Register'!$E$1,H13824,"")</f>
        <v/>
      </c>
      <c r="J13824" s="16" t="str">
        <f t="shared" si="648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7"/>
        <v>January 22</v>
      </c>
      <c r="H13825" s="27">
        <f t="shared" si="649"/>
        <v>13824</v>
      </c>
      <c r="I13825" s="30" t="str">
        <f>IF(G13825='Check Register'!$E$1,H13825,"")</f>
        <v/>
      </c>
      <c r="J13825" s="16" t="str">
        <f t="shared" si="648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50">VLOOKUP(C13826,W:Y,3,TRUE)</f>
        <v>January 22</v>
      </c>
      <c r="H13826" s="27">
        <f t="shared" si="649"/>
        <v>13825</v>
      </c>
      <c r="I13826" s="30" t="str">
        <f>IF(G13826='Check Register'!$E$1,H13826,"")</f>
        <v/>
      </c>
      <c r="J13826" s="16" t="str">
        <f t="shared" ref="J13826:J13889" si="651">IFERROR(SMALL($I$2:$I$100000,H13826),"")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50"/>
        <v>January 22</v>
      </c>
      <c r="H13827" s="27">
        <f t="shared" si="649"/>
        <v>13826</v>
      </c>
      <c r="I13827" s="30" t="str">
        <f>IF(G13827='Check Register'!$E$1,H13827,"")</f>
        <v/>
      </c>
      <c r="J13827" s="16" t="str">
        <f t="shared" si="651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50"/>
        <v>January 22</v>
      </c>
      <c r="H13828" s="27">
        <f t="shared" si="649"/>
        <v>13827</v>
      </c>
      <c r="I13828" s="30" t="str">
        <f>IF(G13828='Check Register'!$E$1,H13828,"")</f>
        <v/>
      </c>
      <c r="J13828" s="16" t="str">
        <f t="shared" si="651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50"/>
        <v>January 22</v>
      </c>
      <c r="H13829" s="27">
        <f t="shared" si="649"/>
        <v>13828</v>
      </c>
      <c r="I13829" s="30" t="str">
        <f>IF(G13829='Check Register'!$E$1,H13829,"")</f>
        <v/>
      </c>
      <c r="J13829" s="16" t="str">
        <f t="shared" si="651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50"/>
        <v>January 22</v>
      </c>
      <c r="H13830" s="27">
        <f t="shared" si="649"/>
        <v>13829</v>
      </c>
      <c r="I13830" s="30" t="str">
        <f>IF(G13830='Check Register'!$E$1,H13830,"")</f>
        <v/>
      </c>
      <c r="J13830" s="16" t="str">
        <f t="shared" si="651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50"/>
        <v>January 22</v>
      </c>
      <c r="H13831" s="27">
        <f t="shared" si="649"/>
        <v>13830</v>
      </c>
      <c r="I13831" s="30" t="str">
        <f>IF(G13831='Check Register'!$E$1,H13831,"")</f>
        <v/>
      </c>
      <c r="J13831" s="16" t="str">
        <f t="shared" si="651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50"/>
        <v>January 22</v>
      </c>
      <c r="H13832" s="27">
        <f t="shared" ref="H13832:H13895" si="652">1+H13831</f>
        <v>13831</v>
      </c>
      <c r="I13832" s="30" t="str">
        <f>IF(G13832='Check Register'!$E$1,H13832,"")</f>
        <v/>
      </c>
      <c r="J13832" s="16" t="str">
        <f t="shared" si="651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50"/>
        <v>January 22</v>
      </c>
      <c r="H13833" s="27">
        <f t="shared" si="652"/>
        <v>13832</v>
      </c>
      <c r="I13833" s="30" t="str">
        <f>IF(G13833='Check Register'!$E$1,H13833,"")</f>
        <v/>
      </c>
      <c r="J13833" s="16" t="str">
        <f t="shared" si="651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50"/>
        <v>January 22</v>
      </c>
      <c r="H13834" s="27">
        <f t="shared" si="652"/>
        <v>13833</v>
      </c>
      <c r="I13834" s="30" t="str">
        <f>IF(G13834='Check Register'!$E$1,H13834,"")</f>
        <v/>
      </c>
      <c r="J13834" s="16" t="str">
        <f t="shared" si="651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50"/>
        <v>January 22</v>
      </c>
      <c r="H13835" s="27">
        <f t="shared" si="652"/>
        <v>13834</v>
      </c>
      <c r="I13835" s="30" t="str">
        <f>IF(G13835='Check Register'!$E$1,H13835,"")</f>
        <v/>
      </c>
      <c r="J13835" s="16" t="str">
        <f t="shared" si="651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50"/>
        <v>January 22</v>
      </c>
      <c r="H13836" s="27">
        <f t="shared" si="652"/>
        <v>13835</v>
      </c>
      <c r="I13836" s="30" t="str">
        <f>IF(G13836='Check Register'!$E$1,H13836,"")</f>
        <v/>
      </c>
      <c r="J13836" s="16" t="str">
        <f t="shared" si="651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50"/>
        <v>January 22</v>
      </c>
      <c r="H13837" s="27">
        <f t="shared" si="652"/>
        <v>13836</v>
      </c>
      <c r="I13837" s="30" t="str">
        <f>IF(G13837='Check Register'!$E$1,H13837,"")</f>
        <v/>
      </c>
      <c r="J13837" s="16" t="str">
        <f t="shared" si="651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50"/>
        <v>January 22</v>
      </c>
      <c r="H13838" s="27">
        <f t="shared" si="652"/>
        <v>13837</v>
      </c>
      <c r="I13838" s="30" t="str">
        <f>IF(G13838='Check Register'!$E$1,H13838,"")</f>
        <v/>
      </c>
      <c r="J13838" s="16" t="str">
        <f t="shared" si="651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50"/>
        <v>January 22</v>
      </c>
      <c r="H13839" s="27">
        <f t="shared" si="652"/>
        <v>13838</v>
      </c>
      <c r="I13839" s="30" t="str">
        <f>IF(G13839='Check Register'!$E$1,H13839,"")</f>
        <v/>
      </c>
      <c r="J13839" s="16" t="str">
        <f t="shared" si="651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50"/>
        <v>January 22</v>
      </c>
      <c r="H13840" s="27">
        <f t="shared" si="652"/>
        <v>13839</v>
      </c>
      <c r="I13840" s="30" t="str">
        <f>IF(G13840='Check Register'!$E$1,H13840,"")</f>
        <v/>
      </c>
      <c r="J13840" s="16" t="str">
        <f t="shared" si="651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50"/>
        <v>January 22</v>
      </c>
      <c r="H13841" s="27">
        <f t="shared" si="652"/>
        <v>13840</v>
      </c>
      <c r="I13841" s="30" t="str">
        <f>IF(G13841='Check Register'!$E$1,H13841,"")</f>
        <v/>
      </c>
      <c r="J13841" s="16" t="str">
        <f t="shared" si="651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50"/>
        <v>January 22</v>
      </c>
      <c r="H13842" s="27">
        <f t="shared" si="652"/>
        <v>13841</v>
      </c>
      <c r="I13842" s="30" t="str">
        <f>IF(G13842='Check Register'!$E$1,H13842,"")</f>
        <v/>
      </c>
      <c r="J13842" s="16" t="str">
        <f t="shared" si="651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50"/>
        <v>January 22</v>
      </c>
      <c r="H13843" s="27">
        <f t="shared" si="652"/>
        <v>13842</v>
      </c>
      <c r="I13843" s="30" t="str">
        <f>IF(G13843='Check Register'!$E$1,H13843,"")</f>
        <v/>
      </c>
      <c r="J13843" s="16" t="str">
        <f t="shared" si="651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50"/>
        <v>January 22</v>
      </c>
      <c r="H13844" s="27">
        <f t="shared" si="652"/>
        <v>13843</v>
      </c>
      <c r="I13844" s="30" t="str">
        <f>IF(G13844='Check Register'!$E$1,H13844,"")</f>
        <v/>
      </c>
      <c r="J13844" s="16" t="str">
        <f t="shared" si="651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50"/>
        <v>January 22</v>
      </c>
      <c r="H13845" s="27">
        <f t="shared" si="652"/>
        <v>13844</v>
      </c>
      <c r="I13845" s="30" t="str">
        <f>IF(G13845='Check Register'!$E$1,H13845,"")</f>
        <v/>
      </c>
      <c r="J13845" s="16" t="str">
        <f t="shared" si="651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50"/>
        <v>January 22</v>
      </c>
      <c r="H13846" s="27">
        <f t="shared" si="652"/>
        <v>13845</v>
      </c>
      <c r="I13846" s="30" t="str">
        <f>IF(G13846='Check Register'!$E$1,H13846,"")</f>
        <v/>
      </c>
      <c r="J13846" s="16" t="str">
        <f t="shared" si="651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50"/>
        <v>January 22</v>
      </c>
      <c r="H13847" s="27">
        <f t="shared" si="652"/>
        <v>13846</v>
      </c>
      <c r="I13847" s="30" t="str">
        <f>IF(G13847='Check Register'!$E$1,H13847,"")</f>
        <v/>
      </c>
      <c r="J13847" s="16" t="str">
        <f t="shared" si="651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50"/>
        <v>January 22</v>
      </c>
      <c r="H13848" s="27">
        <f t="shared" si="652"/>
        <v>13847</v>
      </c>
      <c r="I13848" s="30" t="str">
        <f>IF(G13848='Check Register'!$E$1,H13848,"")</f>
        <v/>
      </c>
      <c r="J13848" s="16" t="str">
        <f t="shared" si="651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50"/>
        <v>January 22</v>
      </c>
      <c r="H13849" s="27">
        <f t="shared" si="652"/>
        <v>13848</v>
      </c>
      <c r="I13849" s="30" t="str">
        <f>IF(G13849='Check Register'!$E$1,H13849,"")</f>
        <v/>
      </c>
      <c r="J13849" s="16" t="str">
        <f t="shared" si="651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50"/>
        <v>January 22</v>
      </c>
      <c r="H13850" s="27">
        <f t="shared" si="652"/>
        <v>13849</v>
      </c>
      <c r="I13850" s="30" t="str">
        <f>IF(G13850='Check Register'!$E$1,H13850,"")</f>
        <v/>
      </c>
      <c r="J13850" s="16" t="str">
        <f t="shared" si="651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50"/>
        <v>January 22</v>
      </c>
      <c r="H13851" s="27">
        <f t="shared" si="652"/>
        <v>13850</v>
      </c>
      <c r="I13851" s="30" t="str">
        <f>IF(G13851='Check Register'!$E$1,H13851,"")</f>
        <v/>
      </c>
      <c r="J13851" s="16" t="str">
        <f t="shared" si="651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50"/>
        <v>January 22</v>
      </c>
      <c r="H13852" s="27">
        <f t="shared" si="652"/>
        <v>13851</v>
      </c>
      <c r="I13852" s="30" t="str">
        <f>IF(G13852='Check Register'!$E$1,H13852,"")</f>
        <v/>
      </c>
      <c r="J13852" s="16" t="str">
        <f t="shared" si="651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50"/>
        <v>January 22</v>
      </c>
      <c r="H13853" s="27">
        <f t="shared" si="652"/>
        <v>13852</v>
      </c>
      <c r="I13853" s="30" t="str">
        <f>IF(G13853='Check Register'!$E$1,H13853,"")</f>
        <v/>
      </c>
      <c r="J13853" s="16" t="str">
        <f t="shared" si="651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50"/>
        <v>January 22</v>
      </c>
      <c r="H13854" s="27">
        <f t="shared" si="652"/>
        <v>13853</v>
      </c>
      <c r="I13854" s="30" t="str">
        <f>IF(G13854='Check Register'!$E$1,H13854,"")</f>
        <v/>
      </c>
      <c r="J13854" s="16" t="str">
        <f t="shared" si="651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50"/>
        <v>January 22</v>
      </c>
      <c r="H13855" s="27">
        <f t="shared" si="652"/>
        <v>13854</v>
      </c>
      <c r="I13855" s="30" t="str">
        <f>IF(G13855='Check Register'!$E$1,H13855,"")</f>
        <v/>
      </c>
      <c r="J13855" s="16" t="str">
        <f t="shared" si="651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50"/>
        <v>January 22</v>
      </c>
      <c r="H13856" s="27">
        <f t="shared" si="652"/>
        <v>13855</v>
      </c>
      <c r="I13856" s="30" t="str">
        <f>IF(G13856='Check Register'!$E$1,H13856,"")</f>
        <v/>
      </c>
      <c r="J13856" s="16" t="str">
        <f t="shared" si="651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50"/>
        <v>January 22</v>
      </c>
      <c r="H13857" s="27">
        <f t="shared" si="652"/>
        <v>13856</v>
      </c>
      <c r="I13857" s="30" t="str">
        <f>IF(G13857='Check Register'!$E$1,H13857,"")</f>
        <v/>
      </c>
      <c r="J13857" s="16" t="str">
        <f t="shared" si="651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50"/>
        <v>January 22</v>
      </c>
      <c r="H13858" s="27">
        <f t="shared" si="652"/>
        <v>13857</v>
      </c>
      <c r="I13858" s="30" t="str">
        <f>IF(G13858='Check Register'!$E$1,H13858,"")</f>
        <v/>
      </c>
      <c r="J13858" s="16" t="str">
        <f t="shared" si="651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50"/>
        <v>January 22</v>
      </c>
      <c r="H13859" s="27">
        <f t="shared" si="652"/>
        <v>13858</v>
      </c>
      <c r="I13859" s="30" t="str">
        <f>IF(G13859='Check Register'!$E$1,H13859,"")</f>
        <v/>
      </c>
      <c r="J13859" s="16" t="str">
        <f t="shared" si="651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50"/>
        <v>January 22</v>
      </c>
      <c r="H13860" s="27">
        <f t="shared" si="652"/>
        <v>13859</v>
      </c>
      <c r="I13860" s="30" t="str">
        <f>IF(G13860='Check Register'!$E$1,H13860,"")</f>
        <v/>
      </c>
      <c r="J13860" s="16" t="str">
        <f t="shared" si="651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50"/>
        <v>January 22</v>
      </c>
      <c r="H13861" s="27">
        <f t="shared" si="652"/>
        <v>13860</v>
      </c>
      <c r="I13861" s="30" t="str">
        <f>IF(G13861='Check Register'!$E$1,H13861,"")</f>
        <v/>
      </c>
      <c r="J13861" s="16" t="str">
        <f t="shared" si="651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50"/>
        <v>January 22</v>
      </c>
      <c r="H13862" s="27">
        <f t="shared" si="652"/>
        <v>13861</v>
      </c>
      <c r="I13862" s="30" t="str">
        <f>IF(G13862='Check Register'!$E$1,H13862,"")</f>
        <v/>
      </c>
      <c r="J13862" s="16" t="str">
        <f t="shared" si="651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50"/>
        <v>January 22</v>
      </c>
      <c r="H13863" s="27">
        <f t="shared" si="652"/>
        <v>13862</v>
      </c>
      <c r="I13863" s="30" t="str">
        <f>IF(G13863='Check Register'!$E$1,H13863,"")</f>
        <v/>
      </c>
      <c r="J13863" s="16" t="str">
        <f t="shared" si="651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50"/>
        <v>January 22</v>
      </c>
      <c r="H13864" s="27">
        <f t="shared" si="652"/>
        <v>13863</v>
      </c>
      <c r="I13864" s="30" t="str">
        <f>IF(G13864='Check Register'!$E$1,H13864,"")</f>
        <v/>
      </c>
      <c r="J13864" s="16" t="str">
        <f t="shared" si="651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50"/>
        <v>January 22</v>
      </c>
      <c r="H13865" s="27">
        <f t="shared" si="652"/>
        <v>13864</v>
      </c>
      <c r="I13865" s="30" t="str">
        <f>IF(G13865='Check Register'!$E$1,H13865,"")</f>
        <v/>
      </c>
      <c r="J13865" s="16" t="str">
        <f t="shared" si="651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50"/>
        <v>January 22</v>
      </c>
      <c r="H13866" s="27">
        <f t="shared" si="652"/>
        <v>13865</v>
      </c>
      <c r="I13866" s="30" t="str">
        <f>IF(G13866='Check Register'!$E$1,H13866,"")</f>
        <v/>
      </c>
      <c r="J13866" s="16" t="str">
        <f t="shared" si="651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50"/>
        <v>January 22</v>
      </c>
      <c r="H13867" s="27">
        <f t="shared" si="652"/>
        <v>13866</v>
      </c>
      <c r="I13867" s="30" t="str">
        <f>IF(G13867='Check Register'!$E$1,H13867,"")</f>
        <v/>
      </c>
      <c r="J13867" s="16" t="str">
        <f t="shared" si="651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50"/>
        <v>January 22</v>
      </c>
      <c r="H13868" s="27">
        <f t="shared" si="652"/>
        <v>13867</v>
      </c>
      <c r="I13868" s="30" t="str">
        <f>IF(G13868='Check Register'!$E$1,H13868,"")</f>
        <v/>
      </c>
      <c r="J13868" s="16" t="str">
        <f t="shared" si="651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50"/>
        <v>January 22</v>
      </c>
      <c r="H13869" s="27">
        <f t="shared" si="652"/>
        <v>13868</v>
      </c>
      <c r="I13869" s="30" t="str">
        <f>IF(G13869='Check Register'!$E$1,H13869,"")</f>
        <v/>
      </c>
      <c r="J13869" s="16" t="str">
        <f t="shared" si="651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50"/>
        <v>January 22</v>
      </c>
      <c r="H13870" s="27">
        <f t="shared" si="652"/>
        <v>13869</v>
      </c>
      <c r="I13870" s="30" t="str">
        <f>IF(G13870='Check Register'!$E$1,H13870,"")</f>
        <v/>
      </c>
      <c r="J13870" s="16" t="str">
        <f t="shared" si="651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50"/>
        <v>January 22</v>
      </c>
      <c r="H13871" s="27">
        <f t="shared" si="652"/>
        <v>13870</v>
      </c>
      <c r="I13871" s="30" t="str">
        <f>IF(G13871='Check Register'!$E$1,H13871,"")</f>
        <v/>
      </c>
      <c r="J13871" s="16" t="str">
        <f t="shared" si="651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50"/>
        <v>January 22</v>
      </c>
      <c r="H13872" s="27">
        <f t="shared" si="652"/>
        <v>13871</v>
      </c>
      <c r="I13872" s="30" t="str">
        <f>IF(G13872='Check Register'!$E$1,H13872,"")</f>
        <v/>
      </c>
      <c r="J13872" s="16" t="str">
        <f t="shared" si="651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50"/>
        <v>January 22</v>
      </c>
      <c r="H13873" s="27">
        <f t="shared" si="652"/>
        <v>13872</v>
      </c>
      <c r="I13873" s="30" t="str">
        <f>IF(G13873='Check Register'!$E$1,H13873,"")</f>
        <v/>
      </c>
      <c r="J13873" s="16" t="str">
        <f t="shared" si="651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50"/>
        <v>January 22</v>
      </c>
      <c r="H13874" s="27">
        <f t="shared" si="652"/>
        <v>13873</v>
      </c>
      <c r="I13874" s="30" t="str">
        <f>IF(G13874='Check Register'!$E$1,H13874,"")</f>
        <v/>
      </c>
      <c r="J13874" s="16" t="str">
        <f t="shared" si="651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50"/>
        <v>January 22</v>
      </c>
      <c r="H13875" s="27">
        <f t="shared" si="652"/>
        <v>13874</v>
      </c>
      <c r="I13875" s="30" t="str">
        <f>IF(G13875='Check Register'!$E$1,H13875,"")</f>
        <v/>
      </c>
      <c r="J13875" s="16" t="str">
        <f t="shared" si="651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50"/>
        <v>January 22</v>
      </c>
      <c r="H13876" s="27">
        <f t="shared" si="652"/>
        <v>13875</v>
      </c>
      <c r="I13876" s="30" t="str">
        <f>IF(G13876='Check Register'!$E$1,H13876,"")</f>
        <v/>
      </c>
      <c r="J13876" s="16" t="str">
        <f t="shared" si="651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50"/>
        <v>January 22</v>
      </c>
      <c r="H13877" s="27">
        <f t="shared" si="652"/>
        <v>13876</v>
      </c>
      <c r="I13877" s="30" t="str">
        <f>IF(G13877='Check Register'!$E$1,H13877,"")</f>
        <v/>
      </c>
      <c r="J13877" s="16" t="str">
        <f t="shared" si="651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50"/>
        <v>January 22</v>
      </c>
      <c r="H13878" s="27">
        <f t="shared" si="652"/>
        <v>13877</v>
      </c>
      <c r="I13878" s="30" t="str">
        <f>IF(G13878='Check Register'!$E$1,H13878,"")</f>
        <v/>
      </c>
      <c r="J13878" s="16" t="str">
        <f t="shared" si="651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50"/>
        <v>January 22</v>
      </c>
      <c r="H13879" s="27">
        <f t="shared" si="652"/>
        <v>13878</v>
      </c>
      <c r="I13879" s="30" t="str">
        <f>IF(G13879='Check Register'!$E$1,H13879,"")</f>
        <v/>
      </c>
      <c r="J13879" s="16" t="str">
        <f t="shared" si="651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50"/>
        <v>January 22</v>
      </c>
      <c r="H13880" s="27">
        <f t="shared" si="652"/>
        <v>13879</v>
      </c>
      <c r="I13880" s="30" t="str">
        <f>IF(G13880='Check Register'!$E$1,H13880,"")</f>
        <v/>
      </c>
      <c r="J13880" s="16" t="str">
        <f t="shared" si="651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50"/>
        <v>January 22</v>
      </c>
      <c r="H13881" s="27">
        <f t="shared" si="652"/>
        <v>13880</v>
      </c>
      <c r="I13881" s="30" t="str">
        <f>IF(G13881='Check Register'!$E$1,H13881,"")</f>
        <v/>
      </c>
      <c r="J13881" s="16" t="str">
        <f t="shared" si="651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50"/>
        <v>January 22</v>
      </c>
      <c r="H13882" s="27">
        <f t="shared" si="652"/>
        <v>13881</v>
      </c>
      <c r="I13882" s="30" t="str">
        <f>IF(G13882='Check Register'!$E$1,H13882,"")</f>
        <v/>
      </c>
      <c r="J13882" s="16" t="str">
        <f t="shared" si="651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50"/>
        <v>January 22</v>
      </c>
      <c r="H13883" s="27">
        <f t="shared" si="652"/>
        <v>13882</v>
      </c>
      <c r="I13883" s="30" t="str">
        <f>IF(G13883='Check Register'!$E$1,H13883,"")</f>
        <v/>
      </c>
      <c r="J13883" s="16" t="str">
        <f t="shared" si="651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50"/>
        <v>January 22</v>
      </c>
      <c r="H13884" s="27">
        <f t="shared" si="652"/>
        <v>13883</v>
      </c>
      <c r="I13884" s="30" t="str">
        <f>IF(G13884='Check Register'!$E$1,H13884,"")</f>
        <v/>
      </c>
      <c r="J13884" s="16" t="str">
        <f t="shared" si="651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50"/>
        <v>January 22</v>
      </c>
      <c r="H13885" s="27">
        <f t="shared" si="652"/>
        <v>13884</v>
      </c>
      <c r="I13885" s="30" t="str">
        <f>IF(G13885='Check Register'!$E$1,H13885,"")</f>
        <v/>
      </c>
      <c r="J13885" s="16" t="str">
        <f t="shared" si="651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50"/>
        <v>January 22</v>
      </c>
      <c r="H13886" s="27">
        <f t="shared" si="652"/>
        <v>13885</v>
      </c>
      <c r="I13886" s="30" t="str">
        <f>IF(G13886='Check Register'!$E$1,H13886,"")</f>
        <v/>
      </c>
      <c r="J13886" s="16" t="str">
        <f t="shared" si="651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50"/>
        <v>January 22</v>
      </c>
      <c r="H13887" s="27">
        <f t="shared" si="652"/>
        <v>13886</v>
      </c>
      <c r="I13887" s="30" t="str">
        <f>IF(G13887='Check Register'!$E$1,H13887,"")</f>
        <v/>
      </c>
      <c r="J13887" s="16" t="str">
        <f t="shared" si="651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50"/>
        <v>January 22</v>
      </c>
      <c r="H13888" s="27">
        <f t="shared" si="652"/>
        <v>13887</v>
      </c>
      <c r="I13888" s="30" t="str">
        <f>IF(G13888='Check Register'!$E$1,H13888,"")</f>
        <v/>
      </c>
      <c r="J13888" s="16" t="str">
        <f t="shared" si="651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50"/>
        <v>January 22</v>
      </c>
      <c r="H13889" s="27">
        <f t="shared" si="652"/>
        <v>13888</v>
      </c>
      <c r="I13889" s="30" t="str">
        <f>IF(G13889='Check Register'!$E$1,H13889,"")</f>
        <v/>
      </c>
      <c r="J13889" s="16" t="str">
        <f t="shared" si="651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3">VLOOKUP(C13890,W:Y,3,TRUE)</f>
        <v>January 22</v>
      </c>
      <c r="H13890" s="27">
        <f t="shared" si="652"/>
        <v>13889</v>
      </c>
      <c r="I13890" s="30" t="str">
        <f>IF(G13890='Check Register'!$E$1,H13890,"")</f>
        <v/>
      </c>
      <c r="J13890" s="16" t="str">
        <f t="shared" ref="J13890:J13953" si="654">IFERROR(SMALL($I$2:$I$100000,H13890),"")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3"/>
        <v>January 22</v>
      </c>
      <c r="H13891" s="27">
        <f t="shared" si="652"/>
        <v>13890</v>
      </c>
      <c r="I13891" s="30" t="str">
        <f>IF(G13891='Check Register'!$E$1,H13891,"")</f>
        <v/>
      </c>
      <c r="J13891" s="16" t="str">
        <f t="shared" si="654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3"/>
        <v>January 22</v>
      </c>
      <c r="H13892" s="27">
        <f t="shared" si="652"/>
        <v>13891</v>
      </c>
      <c r="I13892" s="30" t="str">
        <f>IF(G13892='Check Register'!$E$1,H13892,"")</f>
        <v/>
      </c>
      <c r="J13892" s="16" t="str">
        <f t="shared" si="654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3"/>
        <v>January 22</v>
      </c>
      <c r="H13893" s="27">
        <f t="shared" si="652"/>
        <v>13892</v>
      </c>
      <c r="I13893" s="30" t="str">
        <f>IF(G13893='Check Register'!$E$1,H13893,"")</f>
        <v/>
      </c>
      <c r="J13893" s="16" t="str">
        <f t="shared" si="654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3"/>
        <v>January 22</v>
      </c>
      <c r="H13894" s="27">
        <f t="shared" si="652"/>
        <v>13893</v>
      </c>
      <c r="I13894" s="30" t="str">
        <f>IF(G13894='Check Register'!$E$1,H13894,"")</f>
        <v/>
      </c>
      <c r="J13894" s="16" t="str">
        <f t="shared" si="654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3"/>
        <v>January 22</v>
      </c>
      <c r="H13895" s="27">
        <f t="shared" si="652"/>
        <v>13894</v>
      </c>
      <c r="I13895" s="30" t="str">
        <f>IF(G13895='Check Register'!$E$1,H13895,"")</f>
        <v/>
      </c>
      <c r="J13895" s="16" t="str">
        <f t="shared" si="654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3"/>
        <v>January 22</v>
      </c>
      <c r="H13896" s="27">
        <f t="shared" ref="H13896:H13959" si="655">1+H13895</f>
        <v>13895</v>
      </c>
      <c r="I13896" s="30" t="str">
        <f>IF(G13896='Check Register'!$E$1,H13896,"")</f>
        <v/>
      </c>
      <c r="J13896" s="16" t="str">
        <f t="shared" si="654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3"/>
        <v>January 22</v>
      </c>
      <c r="H13897" s="27">
        <f t="shared" si="655"/>
        <v>13896</v>
      </c>
      <c r="I13897" s="30" t="str">
        <f>IF(G13897='Check Register'!$E$1,H13897,"")</f>
        <v/>
      </c>
      <c r="J13897" s="16" t="str">
        <f t="shared" si="654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3"/>
        <v>January 22</v>
      </c>
      <c r="H13898" s="27">
        <f t="shared" si="655"/>
        <v>13897</v>
      </c>
      <c r="I13898" s="30" t="str">
        <f>IF(G13898='Check Register'!$E$1,H13898,"")</f>
        <v/>
      </c>
      <c r="J13898" s="16" t="str">
        <f t="shared" si="654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3"/>
        <v>January 22</v>
      </c>
      <c r="H13899" s="27">
        <f t="shared" si="655"/>
        <v>13898</v>
      </c>
      <c r="I13899" s="30" t="str">
        <f>IF(G13899='Check Register'!$E$1,H13899,"")</f>
        <v/>
      </c>
      <c r="J13899" s="16" t="str">
        <f t="shared" si="654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3"/>
        <v>January 22</v>
      </c>
      <c r="H13900" s="27">
        <f t="shared" si="655"/>
        <v>13899</v>
      </c>
      <c r="I13900" s="30" t="str">
        <f>IF(G13900='Check Register'!$E$1,H13900,"")</f>
        <v/>
      </c>
      <c r="J13900" s="16" t="str">
        <f t="shared" si="654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3"/>
        <v>January 22</v>
      </c>
      <c r="H13901" s="27">
        <f t="shared" si="655"/>
        <v>13900</v>
      </c>
      <c r="I13901" s="30" t="str">
        <f>IF(G13901='Check Register'!$E$1,H13901,"")</f>
        <v/>
      </c>
      <c r="J13901" s="16" t="str">
        <f t="shared" si="654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3"/>
        <v>January 22</v>
      </c>
      <c r="H13902" s="27">
        <f t="shared" si="655"/>
        <v>13901</v>
      </c>
      <c r="I13902" s="30" t="str">
        <f>IF(G13902='Check Register'!$E$1,H13902,"")</f>
        <v/>
      </c>
      <c r="J13902" s="16" t="str">
        <f t="shared" si="654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3"/>
        <v>January 22</v>
      </c>
      <c r="H13903" s="27">
        <f t="shared" si="655"/>
        <v>13902</v>
      </c>
      <c r="I13903" s="30" t="str">
        <f>IF(G13903='Check Register'!$E$1,H13903,"")</f>
        <v/>
      </c>
      <c r="J13903" s="16" t="str">
        <f t="shared" si="654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3"/>
        <v>January 22</v>
      </c>
      <c r="H13904" s="27">
        <f t="shared" si="655"/>
        <v>13903</v>
      </c>
      <c r="I13904" s="30" t="str">
        <f>IF(G13904='Check Register'!$E$1,H13904,"")</f>
        <v/>
      </c>
      <c r="J13904" s="16" t="str">
        <f t="shared" si="654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3"/>
        <v>January 22</v>
      </c>
      <c r="H13905" s="27">
        <f t="shared" si="655"/>
        <v>13904</v>
      </c>
      <c r="I13905" s="30" t="str">
        <f>IF(G13905='Check Register'!$E$1,H13905,"")</f>
        <v/>
      </c>
      <c r="J13905" s="16" t="str">
        <f t="shared" si="654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3"/>
        <v>January 22</v>
      </c>
      <c r="H13906" s="27">
        <f t="shared" si="655"/>
        <v>13905</v>
      </c>
      <c r="I13906" s="30" t="str">
        <f>IF(G13906='Check Register'!$E$1,H13906,"")</f>
        <v/>
      </c>
      <c r="J13906" s="16" t="str">
        <f t="shared" si="654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3"/>
        <v>January 22</v>
      </c>
      <c r="H13907" s="27">
        <f t="shared" si="655"/>
        <v>13906</v>
      </c>
      <c r="I13907" s="30" t="str">
        <f>IF(G13907='Check Register'!$E$1,H13907,"")</f>
        <v/>
      </c>
      <c r="J13907" s="16" t="str">
        <f t="shared" si="654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3"/>
        <v>January 22</v>
      </c>
      <c r="H13908" s="27">
        <f t="shared" si="655"/>
        <v>13907</v>
      </c>
      <c r="I13908" s="30" t="str">
        <f>IF(G13908='Check Register'!$E$1,H13908,"")</f>
        <v/>
      </c>
      <c r="J13908" s="16" t="str">
        <f t="shared" si="654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3"/>
        <v>January 22</v>
      </c>
      <c r="H13909" s="27">
        <f t="shared" si="655"/>
        <v>13908</v>
      </c>
      <c r="I13909" s="30" t="str">
        <f>IF(G13909='Check Register'!$E$1,H13909,"")</f>
        <v/>
      </c>
      <c r="J13909" s="16" t="str">
        <f t="shared" si="654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3"/>
        <v>January 22</v>
      </c>
      <c r="H13910" s="27">
        <f t="shared" si="655"/>
        <v>13909</v>
      </c>
      <c r="I13910" s="30" t="str">
        <f>IF(G13910='Check Register'!$E$1,H13910,"")</f>
        <v/>
      </c>
      <c r="J13910" s="16" t="str">
        <f t="shared" si="654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3"/>
        <v>January 22</v>
      </c>
      <c r="H13911" s="27">
        <f t="shared" si="655"/>
        <v>13910</v>
      </c>
      <c r="I13911" s="30" t="str">
        <f>IF(G13911='Check Register'!$E$1,H13911,"")</f>
        <v/>
      </c>
      <c r="J13911" s="16" t="str">
        <f t="shared" si="654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3"/>
        <v>January 22</v>
      </c>
      <c r="H13912" s="27">
        <f t="shared" si="655"/>
        <v>13911</v>
      </c>
      <c r="I13912" s="30" t="str">
        <f>IF(G13912='Check Register'!$E$1,H13912,"")</f>
        <v/>
      </c>
      <c r="J13912" s="16" t="str">
        <f t="shared" si="654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3"/>
        <v>January 22</v>
      </c>
      <c r="H13913" s="27">
        <f t="shared" si="655"/>
        <v>13912</v>
      </c>
      <c r="I13913" s="30" t="str">
        <f>IF(G13913='Check Register'!$E$1,H13913,"")</f>
        <v/>
      </c>
      <c r="J13913" s="16" t="str">
        <f t="shared" si="654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3"/>
        <v>January 22</v>
      </c>
      <c r="H13914" s="27">
        <f t="shared" si="655"/>
        <v>13913</v>
      </c>
      <c r="I13914" s="30" t="str">
        <f>IF(G13914='Check Register'!$E$1,H13914,"")</f>
        <v/>
      </c>
      <c r="J13914" s="16" t="str">
        <f t="shared" si="654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3"/>
        <v>January 22</v>
      </c>
      <c r="H13915" s="27">
        <f t="shared" si="655"/>
        <v>13914</v>
      </c>
      <c r="I13915" s="30" t="str">
        <f>IF(G13915='Check Register'!$E$1,H13915,"")</f>
        <v/>
      </c>
      <c r="J13915" s="16" t="str">
        <f t="shared" si="654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3"/>
        <v>January 22</v>
      </c>
      <c r="H13916" s="27">
        <f t="shared" si="655"/>
        <v>13915</v>
      </c>
      <c r="I13916" s="30" t="str">
        <f>IF(G13916='Check Register'!$E$1,H13916,"")</f>
        <v/>
      </c>
      <c r="J13916" s="16" t="str">
        <f t="shared" si="654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3"/>
        <v>January 22</v>
      </c>
      <c r="H13917" s="27">
        <f t="shared" si="655"/>
        <v>13916</v>
      </c>
      <c r="I13917" s="30" t="str">
        <f>IF(G13917='Check Register'!$E$1,H13917,"")</f>
        <v/>
      </c>
      <c r="J13917" s="16" t="str">
        <f t="shared" si="654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3"/>
        <v>January 22</v>
      </c>
      <c r="H13918" s="27">
        <f t="shared" si="655"/>
        <v>13917</v>
      </c>
      <c r="I13918" s="30" t="str">
        <f>IF(G13918='Check Register'!$E$1,H13918,"")</f>
        <v/>
      </c>
      <c r="J13918" s="16" t="str">
        <f t="shared" si="654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3"/>
        <v>January 22</v>
      </c>
      <c r="H13919" s="27">
        <f t="shared" si="655"/>
        <v>13918</v>
      </c>
      <c r="I13919" s="30" t="str">
        <f>IF(G13919='Check Register'!$E$1,H13919,"")</f>
        <v/>
      </c>
      <c r="J13919" s="16" t="str">
        <f t="shared" si="654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3"/>
        <v>January 22</v>
      </c>
      <c r="H13920" s="27">
        <f t="shared" si="655"/>
        <v>13919</v>
      </c>
      <c r="I13920" s="30" t="str">
        <f>IF(G13920='Check Register'!$E$1,H13920,"")</f>
        <v/>
      </c>
      <c r="J13920" s="16" t="str">
        <f t="shared" si="654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3"/>
        <v>January 22</v>
      </c>
      <c r="H13921" s="27">
        <f t="shared" si="655"/>
        <v>13920</v>
      </c>
      <c r="I13921" s="30" t="str">
        <f>IF(G13921='Check Register'!$E$1,H13921,"")</f>
        <v/>
      </c>
      <c r="J13921" s="16" t="str">
        <f t="shared" si="654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3"/>
        <v>January 22</v>
      </c>
      <c r="H13922" s="27">
        <f t="shared" si="655"/>
        <v>13921</v>
      </c>
      <c r="I13922" s="30" t="str">
        <f>IF(G13922='Check Register'!$E$1,H13922,"")</f>
        <v/>
      </c>
      <c r="J13922" s="16" t="str">
        <f t="shared" si="654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3"/>
        <v>January 22</v>
      </c>
      <c r="H13923" s="27">
        <f t="shared" si="655"/>
        <v>13922</v>
      </c>
      <c r="I13923" s="30" t="str">
        <f>IF(G13923='Check Register'!$E$1,H13923,"")</f>
        <v/>
      </c>
      <c r="J13923" s="16" t="str">
        <f t="shared" si="654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3"/>
        <v>January 22</v>
      </c>
      <c r="H13924" s="27">
        <f t="shared" si="655"/>
        <v>13923</v>
      </c>
      <c r="I13924" s="30" t="str">
        <f>IF(G13924='Check Register'!$E$1,H13924,"")</f>
        <v/>
      </c>
      <c r="J13924" s="16" t="str">
        <f t="shared" si="654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3"/>
        <v>January 22</v>
      </c>
      <c r="H13925" s="27">
        <f t="shared" si="655"/>
        <v>13924</v>
      </c>
      <c r="I13925" s="30" t="str">
        <f>IF(G13925='Check Register'!$E$1,H13925,"")</f>
        <v/>
      </c>
      <c r="J13925" s="16" t="str">
        <f t="shared" si="654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3"/>
        <v>January 22</v>
      </c>
      <c r="H13926" s="27">
        <f t="shared" si="655"/>
        <v>13925</v>
      </c>
      <c r="I13926" s="30" t="str">
        <f>IF(G13926='Check Register'!$E$1,H13926,"")</f>
        <v/>
      </c>
      <c r="J13926" s="16" t="str">
        <f t="shared" si="654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3"/>
        <v>January 22</v>
      </c>
      <c r="H13927" s="27">
        <f t="shared" si="655"/>
        <v>13926</v>
      </c>
      <c r="I13927" s="30" t="str">
        <f>IF(G13927='Check Register'!$E$1,H13927,"")</f>
        <v/>
      </c>
      <c r="J13927" s="16" t="str">
        <f t="shared" si="654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3"/>
        <v>January 22</v>
      </c>
      <c r="H13928" s="27">
        <f t="shared" si="655"/>
        <v>13927</v>
      </c>
      <c r="I13928" s="30" t="str">
        <f>IF(G13928='Check Register'!$E$1,H13928,"")</f>
        <v/>
      </c>
      <c r="J13928" s="16" t="str">
        <f t="shared" si="654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3"/>
        <v>January 22</v>
      </c>
      <c r="H13929" s="27">
        <f t="shared" si="655"/>
        <v>13928</v>
      </c>
      <c r="I13929" s="30" t="str">
        <f>IF(G13929='Check Register'!$E$1,H13929,"")</f>
        <v/>
      </c>
      <c r="J13929" s="16" t="str">
        <f t="shared" si="654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3"/>
        <v>January 22</v>
      </c>
      <c r="H13930" s="27">
        <f t="shared" si="655"/>
        <v>13929</v>
      </c>
      <c r="I13930" s="30" t="str">
        <f>IF(G13930='Check Register'!$E$1,H13930,"")</f>
        <v/>
      </c>
      <c r="J13930" s="16" t="str">
        <f t="shared" si="654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3"/>
        <v>January 22</v>
      </c>
      <c r="H13931" s="27">
        <f t="shared" si="655"/>
        <v>13930</v>
      </c>
      <c r="I13931" s="30" t="str">
        <f>IF(G13931='Check Register'!$E$1,H13931,"")</f>
        <v/>
      </c>
      <c r="J13931" s="16" t="str">
        <f t="shared" si="654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3"/>
        <v>January 22</v>
      </c>
      <c r="H13932" s="27">
        <f t="shared" si="655"/>
        <v>13931</v>
      </c>
      <c r="I13932" s="30" t="str">
        <f>IF(G13932='Check Register'!$E$1,H13932,"")</f>
        <v/>
      </c>
      <c r="J13932" s="16" t="str">
        <f t="shared" si="654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3"/>
        <v>January 22</v>
      </c>
      <c r="H13933" s="27">
        <f t="shared" si="655"/>
        <v>13932</v>
      </c>
      <c r="I13933" s="30" t="str">
        <f>IF(G13933='Check Register'!$E$1,H13933,"")</f>
        <v/>
      </c>
      <c r="J13933" s="16" t="str">
        <f t="shared" si="654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3"/>
        <v>January 22</v>
      </c>
      <c r="H13934" s="27">
        <f t="shared" si="655"/>
        <v>13933</v>
      </c>
      <c r="I13934" s="30" t="str">
        <f>IF(G13934='Check Register'!$E$1,H13934,"")</f>
        <v/>
      </c>
      <c r="J13934" s="16" t="str">
        <f t="shared" si="654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3"/>
        <v>January 22</v>
      </c>
      <c r="H13935" s="27">
        <f t="shared" si="655"/>
        <v>13934</v>
      </c>
      <c r="I13935" s="30" t="str">
        <f>IF(G13935='Check Register'!$E$1,H13935,"")</f>
        <v/>
      </c>
      <c r="J13935" s="16" t="str">
        <f t="shared" si="654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3"/>
        <v>January 22</v>
      </c>
      <c r="H13936" s="27">
        <f t="shared" si="655"/>
        <v>13935</v>
      </c>
      <c r="I13936" s="30" t="str">
        <f>IF(G13936='Check Register'!$E$1,H13936,"")</f>
        <v/>
      </c>
      <c r="J13936" s="16" t="str">
        <f t="shared" si="654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3"/>
        <v>January 22</v>
      </c>
      <c r="H13937" s="27">
        <f t="shared" si="655"/>
        <v>13936</v>
      </c>
      <c r="I13937" s="30" t="str">
        <f>IF(G13937='Check Register'!$E$1,H13937,"")</f>
        <v/>
      </c>
      <c r="J13937" s="16" t="str">
        <f t="shared" si="654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3"/>
        <v>January 22</v>
      </c>
      <c r="H13938" s="27">
        <f t="shared" si="655"/>
        <v>13937</v>
      </c>
      <c r="I13938" s="30" t="str">
        <f>IF(G13938='Check Register'!$E$1,H13938,"")</f>
        <v/>
      </c>
      <c r="J13938" s="16" t="str">
        <f t="shared" si="654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3"/>
        <v>January 22</v>
      </c>
      <c r="H13939" s="27">
        <f t="shared" si="655"/>
        <v>13938</v>
      </c>
      <c r="I13939" s="30" t="str">
        <f>IF(G13939='Check Register'!$E$1,H13939,"")</f>
        <v/>
      </c>
      <c r="J13939" s="16" t="str">
        <f t="shared" si="654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3"/>
        <v>January 22</v>
      </c>
      <c r="H13940" s="27">
        <f t="shared" si="655"/>
        <v>13939</v>
      </c>
      <c r="I13940" s="30" t="str">
        <f>IF(G13940='Check Register'!$E$1,H13940,"")</f>
        <v/>
      </c>
      <c r="J13940" s="16" t="str">
        <f t="shared" si="654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3"/>
        <v>January 22</v>
      </c>
      <c r="H13941" s="27">
        <f t="shared" si="655"/>
        <v>13940</v>
      </c>
      <c r="I13941" s="30" t="str">
        <f>IF(G13941='Check Register'!$E$1,H13941,"")</f>
        <v/>
      </c>
      <c r="J13941" s="16" t="str">
        <f t="shared" si="654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3"/>
        <v>January 22</v>
      </c>
      <c r="H13942" s="27">
        <f t="shared" si="655"/>
        <v>13941</v>
      </c>
      <c r="I13942" s="30" t="str">
        <f>IF(G13942='Check Register'!$E$1,H13942,"")</f>
        <v/>
      </c>
      <c r="J13942" s="16" t="str">
        <f t="shared" si="654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3"/>
        <v>January 22</v>
      </c>
      <c r="H13943" s="27">
        <f t="shared" si="655"/>
        <v>13942</v>
      </c>
      <c r="I13943" s="30" t="str">
        <f>IF(G13943='Check Register'!$E$1,H13943,"")</f>
        <v/>
      </c>
      <c r="J13943" s="16" t="str">
        <f t="shared" si="654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3"/>
        <v>January 22</v>
      </c>
      <c r="H13944" s="27">
        <f t="shared" si="655"/>
        <v>13943</v>
      </c>
      <c r="I13944" s="30" t="str">
        <f>IF(G13944='Check Register'!$E$1,H13944,"")</f>
        <v/>
      </c>
      <c r="J13944" s="16" t="str">
        <f t="shared" si="654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3"/>
        <v>January 22</v>
      </c>
      <c r="H13945" s="27">
        <f t="shared" si="655"/>
        <v>13944</v>
      </c>
      <c r="I13945" s="30" t="str">
        <f>IF(G13945='Check Register'!$E$1,H13945,"")</f>
        <v/>
      </c>
      <c r="J13945" s="16" t="str">
        <f t="shared" si="654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3"/>
        <v>January 22</v>
      </c>
      <c r="H13946" s="27">
        <f t="shared" si="655"/>
        <v>13945</v>
      </c>
      <c r="I13946" s="30" t="str">
        <f>IF(G13946='Check Register'!$E$1,H13946,"")</f>
        <v/>
      </c>
      <c r="J13946" s="16" t="str">
        <f t="shared" si="654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3"/>
        <v>January 22</v>
      </c>
      <c r="H13947" s="27">
        <f t="shared" si="655"/>
        <v>13946</v>
      </c>
      <c r="I13947" s="30" t="str">
        <f>IF(G13947='Check Register'!$E$1,H13947,"")</f>
        <v/>
      </c>
      <c r="J13947" s="16" t="str">
        <f t="shared" si="654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3"/>
        <v>January 22</v>
      </c>
      <c r="H13948" s="27">
        <f t="shared" si="655"/>
        <v>13947</v>
      </c>
      <c r="I13948" s="30" t="str">
        <f>IF(G13948='Check Register'!$E$1,H13948,"")</f>
        <v/>
      </c>
      <c r="J13948" s="16" t="str">
        <f t="shared" si="654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3"/>
        <v>January 22</v>
      </c>
      <c r="H13949" s="27">
        <f t="shared" si="655"/>
        <v>13948</v>
      </c>
      <c r="I13949" s="30" t="str">
        <f>IF(G13949='Check Register'!$E$1,H13949,"")</f>
        <v/>
      </c>
      <c r="J13949" s="16" t="str">
        <f t="shared" si="654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3"/>
        <v>January 22</v>
      </c>
      <c r="H13950" s="27">
        <f t="shared" si="655"/>
        <v>13949</v>
      </c>
      <c r="I13950" s="30" t="str">
        <f>IF(G13950='Check Register'!$E$1,H13950,"")</f>
        <v/>
      </c>
      <c r="J13950" s="16" t="str">
        <f t="shared" si="654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3"/>
        <v>January 22</v>
      </c>
      <c r="H13951" s="27">
        <f t="shared" si="655"/>
        <v>13950</v>
      </c>
      <c r="I13951" s="30" t="str">
        <f>IF(G13951='Check Register'!$E$1,H13951,"")</f>
        <v/>
      </c>
      <c r="J13951" s="16" t="str">
        <f t="shared" si="654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3"/>
        <v>January 22</v>
      </c>
      <c r="H13952" s="27">
        <f t="shared" si="655"/>
        <v>13951</v>
      </c>
      <c r="I13952" s="30" t="str">
        <f>IF(G13952='Check Register'!$E$1,H13952,"")</f>
        <v/>
      </c>
      <c r="J13952" s="16" t="str">
        <f t="shared" si="654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3"/>
        <v>January 22</v>
      </c>
      <c r="H13953" s="27">
        <f t="shared" si="655"/>
        <v>13952</v>
      </c>
      <c r="I13953" s="30" t="str">
        <f>IF(G13953='Check Register'!$E$1,H13953,"")</f>
        <v/>
      </c>
      <c r="J13953" s="16" t="str">
        <f t="shared" si="654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6">VLOOKUP(C13954,W:Y,3,TRUE)</f>
        <v>January 22</v>
      </c>
      <c r="H13954" s="27">
        <f t="shared" si="655"/>
        <v>13953</v>
      </c>
      <c r="I13954" s="30" t="str">
        <f>IF(G13954='Check Register'!$E$1,H13954,"")</f>
        <v/>
      </c>
      <c r="J13954" s="16" t="str">
        <f t="shared" ref="J13954:J14017" si="657">IFERROR(SMALL($I$2:$I$100000,H13954),"")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6"/>
        <v>January 22</v>
      </c>
      <c r="H13955" s="27">
        <f t="shared" si="655"/>
        <v>13954</v>
      </c>
      <c r="I13955" s="30" t="str">
        <f>IF(G13955='Check Register'!$E$1,H13955,"")</f>
        <v/>
      </c>
      <c r="J13955" s="16" t="str">
        <f t="shared" si="657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6"/>
        <v>January 22</v>
      </c>
      <c r="H13956" s="27">
        <f t="shared" si="655"/>
        <v>13955</v>
      </c>
      <c r="I13956" s="30" t="str">
        <f>IF(G13956='Check Register'!$E$1,H13956,"")</f>
        <v/>
      </c>
      <c r="J13956" s="16" t="str">
        <f t="shared" si="657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6"/>
        <v>January 22</v>
      </c>
      <c r="H13957" s="27">
        <f t="shared" si="655"/>
        <v>13956</v>
      </c>
      <c r="I13957" s="30" t="str">
        <f>IF(G13957='Check Register'!$E$1,H13957,"")</f>
        <v/>
      </c>
      <c r="J13957" s="16" t="str">
        <f t="shared" si="657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6"/>
        <v>January 22</v>
      </c>
      <c r="H13958" s="27">
        <f t="shared" si="655"/>
        <v>13957</v>
      </c>
      <c r="I13958" s="30" t="str">
        <f>IF(G13958='Check Register'!$E$1,H13958,"")</f>
        <v/>
      </c>
      <c r="J13958" s="16" t="str">
        <f t="shared" si="657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6"/>
        <v>January 22</v>
      </c>
      <c r="H13959" s="27">
        <f t="shared" si="655"/>
        <v>13958</v>
      </c>
      <c r="I13959" s="30" t="str">
        <f>IF(G13959='Check Register'!$E$1,H13959,"")</f>
        <v/>
      </c>
      <c r="J13959" s="16" t="str">
        <f t="shared" si="657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6"/>
        <v>January 22</v>
      </c>
      <c r="H13960" s="27">
        <f t="shared" ref="H13960:H14023" si="658">1+H13959</f>
        <v>13959</v>
      </c>
      <c r="I13960" s="30" t="str">
        <f>IF(G13960='Check Register'!$E$1,H13960,"")</f>
        <v/>
      </c>
      <c r="J13960" s="16" t="str">
        <f t="shared" si="657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6"/>
        <v>January 22</v>
      </c>
      <c r="H13961" s="27">
        <f t="shared" si="658"/>
        <v>13960</v>
      </c>
      <c r="I13961" s="30" t="str">
        <f>IF(G13961='Check Register'!$E$1,H13961,"")</f>
        <v/>
      </c>
      <c r="J13961" s="16" t="str">
        <f t="shared" si="657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6"/>
        <v>January 22</v>
      </c>
      <c r="H13962" s="27">
        <f t="shared" si="658"/>
        <v>13961</v>
      </c>
      <c r="I13962" s="30" t="str">
        <f>IF(G13962='Check Register'!$E$1,H13962,"")</f>
        <v/>
      </c>
      <c r="J13962" s="16" t="str">
        <f t="shared" si="657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6"/>
        <v>January 22</v>
      </c>
      <c r="H13963" s="27">
        <f t="shared" si="658"/>
        <v>13962</v>
      </c>
      <c r="I13963" s="30" t="str">
        <f>IF(G13963='Check Register'!$E$1,H13963,"")</f>
        <v/>
      </c>
      <c r="J13963" s="16" t="str">
        <f t="shared" si="657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6"/>
        <v>January 22</v>
      </c>
      <c r="H13964" s="27">
        <f t="shared" si="658"/>
        <v>13963</v>
      </c>
      <c r="I13964" s="30" t="str">
        <f>IF(G13964='Check Register'!$E$1,H13964,"")</f>
        <v/>
      </c>
      <c r="J13964" s="16" t="str">
        <f t="shared" si="657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6"/>
        <v>January 22</v>
      </c>
      <c r="H13965" s="27">
        <f t="shared" si="658"/>
        <v>13964</v>
      </c>
      <c r="I13965" s="30" t="str">
        <f>IF(G13965='Check Register'!$E$1,H13965,"")</f>
        <v/>
      </c>
      <c r="J13965" s="16" t="str">
        <f t="shared" si="657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6"/>
        <v>January 22</v>
      </c>
      <c r="H13966" s="27">
        <f t="shared" si="658"/>
        <v>13965</v>
      </c>
      <c r="I13966" s="30" t="str">
        <f>IF(G13966='Check Register'!$E$1,H13966,"")</f>
        <v/>
      </c>
      <c r="J13966" s="16" t="str">
        <f t="shared" si="657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6"/>
        <v>January 22</v>
      </c>
      <c r="H13967" s="27">
        <f t="shared" si="658"/>
        <v>13966</v>
      </c>
      <c r="I13967" s="30" t="str">
        <f>IF(G13967='Check Register'!$E$1,H13967,"")</f>
        <v/>
      </c>
      <c r="J13967" s="16" t="str">
        <f t="shared" si="657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6"/>
        <v>January 22</v>
      </c>
      <c r="H13968" s="27">
        <f t="shared" si="658"/>
        <v>13967</v>
      </c>
      <c r="I13968" s="30" t="str">
        <f>IF(G13968='Check Register'!$E$1,H13968,"")</f>
        <v/>
      </c>
      <c r="J13968" s="16" t="str">
        <f t="shared" si="657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6"/>
        <v>January 22</v>
      </c>
      <c r="H13969" s="27">
        <f t="shared" si="658"/>
        <v>13968</v>
      </c>
      <c r="I13969" s="30" t="str">
        <f>IF(G13969='Check Register'!$E$1,H13969,"")</f>
        <v/>
      </c>
      <c r="J13969" s="16" t="str">
        <f t="shared" si="657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6"/>
        <v>January 22</v>
      </c>
      <c r="H13970" s="27">
        <f t="shared" si="658"/>
        <v>13969</v>
      </c>
      <c r="I13970" s="30" t="str">
        <f>IF(G13970='Check Register'!$E$1,H13970,"")</f>
        <v/>
      </c>
      <c r="J13970" s="16" t="str">
        <f t="shared" si="657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6"/>
        <v>January 22</v>
      </c>
      <c r="H13971" s="27">
        <f t="shared" si="658"/>
        <v>13970</v>
      </c>
      <c r="I13971" s="30" t="str">
        <f>IF(G13971='Check Register'!$E$1,H13971,"")</f>
        <v/>
      </c>
      <c r="J13971" s="16" t="str">
        <f t="shared" si="657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6"/>
        <v>January 22</v>
      </c>
      <c r="H13972" s="27">
        <f t="shared" si="658"/>
        <v>13971</v>
      </c>
      <c r="I13972" s="30" t="str">
        <f>IF(G13972='Check Register'!$E$1,H13972,"")</f>
        <v/>
      </c>
      <c r="J13972" s="16" t="str">
        <f t="shared" si="657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6"/>
        <v>January 22</v>
      </c>
      <c r="H13973" s="27">
        <f t="shared" si="658"/>
        <v>13972</v>
      </c>
      <c r="I13973" s="30" t="str">
        <f>IF(G13973='Check Register'!$E$1,H13973,"")</f>
        <v/>
      </c>
      <c r="J13973" s="16" t="str">
        <f t="shared" si="657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6"/>
        <v>January 22</v>
      </c>
      <c r="H13974" s="27">
        <f t="shared" si="658"/>
        <v>13973</v>
      </c>
      <c r="I13974" s="30" t="str">
        <f>IF(G13974='Check Register'!$E$1,H13974,"")</f>
        <v/>
      </c>
      <c r="J13974" s="16" t="str">
        <f t="shared" si="657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6"/>
        <v>January 22</v>
      </c>
      <c r="H13975" s="27">
        <f t="shared" si="658"/>
        <v>13974</v>
      </c>
      <c r="I13975" s="30" t="str">
        <f>IF(G13975='Check Register'!$E$1,H13975,"")</f>
        <v/>
      </c>
      <c r="J13975" s="16" t="str">
        <f t="shared" si="657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6"/>
        <v>January 22</v>
      </c>
      <c r="H13976" s="27">
        <f t="shared" si="658"/>
        <v>13975</v>
      </c>
      <c r="I13976" s="30" t="str">
        <f>IF(G13976='Check Register'!$E$1,H13976,"")</f>
        <v/>
      </c>
      <c r="J13976" s="16" t="str">
        <f t="shared" si="657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6"/>
        <v>January 22</v>
      </c>
      <c r="H13977" s="27">
        <f t="shared" si="658"/>
        <v>13976</v>
      </c>
      <c r="I13977" s="30" t="str">
        <f>IF(G13977='Check Register'!$E$1,H13977,"")</f>
        <v/>
      </c>
      <c r="J13977" s="16" t="str">
        <f t="shared" si="657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6"/>
        <v>January 22</v>
      </c>
      <c r="H13978" s="27">
        <f t="shared" si="658"/>
        <v>13977</v>
      </c>
      <c r="I13978" s="30" t="str">
        <f>IF(G13978='Check Register'!$E$1,H13978,"")</f>
        <v/>
      </c>
      <c r="J13978" s="16" t="str">
        <f t="shared" si="657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6"/>
        <v>January 22</v>
      </c>
      <c r="H13979" s="27">
        <f t="shared" si="658"/>
        <v>13978</v>
      </c>
      <c r="I13979" s="30" t="str">
        <f>IF(G13979='Check Register'!$E$1,H13979,"")</f>
        <v/>
      </c>
      <c r="J13979" s="16" t="str">
        <f t="shared" si="657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6"/>
        <v>January 22</v>
      </c>
      <c r="H13980" s="27">
        <f t="shared" si="658"/>
        <v>13979</v>
      </c>
      <c r="I13980" s="30" t="str">
        <f>IF(G13980='Check Register'!$E$1,H13980,"")</f>
        <v/>
      </c>
      <c r="J13980" s="16" t="str">
        <f t="shared" si="657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6"/>
        <v>January 22</v>
      </c>
      <c r="H13981" s="27">
        <f t="shared" si="658"/>
        <v>13980</v>
      </c>
      <c r="I13981" s="30" t="str">
        <f>IF(G13981='Check Register'!$E$1,H13981,"")</f>
        <v/>
      </c>
      <c r="J13981" s="16" t="str">
        <f t="shared" si="657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6"/>
        <v>January 22</v>
      </c>
      <c r="H13982" s="27">
        <f t="shared" si="658"/>
        <v>13981</v>
      </c>
      <c r="I13982" s="30" t="str">
        <f>IF(G13982='Check Register'!$E$1,H13982,"")</f>
        <v/>
      </c>
      <c r="J13982" s="16" t="str">
        <f t="shared" si="657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6"/>
        <v>January 22</v>
      </c>
      <c r="H13983" s="27">
        <f t="shared" si="658"/>
        <v>13982</v>
      </c>
      <c r="I13983" s="30" t="str">
        <f>IF(G13983='Check Register'!$E$1,H13983,"")</f>
        <v/>
      </c>
      <c r="J13983" s="16" t="str">
        <f t="shared" si="657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6"/>
        <v>January 22</v>
      </c>
      <c r="H13984" s="27">
        <f t="shared" si="658"/>
        <v>13983</v>
      </c>
      <c r="I13984" s="30" t="str">
        <f>IF(G13984='Check Register'!$E$1,H13984,"")</f>
        <v/>
      </c>
      <c r="J13984" s="16" t="str">
        <f t="shared" si="657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6"/>
        <v>January 22</v>
      </c>
      <c r="H13985" s="27">
        <f t="shared" si="658"/>
        <v>13984</v>
      </c>
      <c r="I13985" s="30" t="str">
        <f>IF(G13985='Check Register'!$E$1,H13985,"")</f>
        <v/>
      </c>
      <c r="J13985" s="16" t="str">
        <f t="shared" si="657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6"/>
        <v>January 22</v>
      </c>
      <c r="H13986" s="27">
        <f t="shared" si="658"/>
        <v>13985</v>
      </c>
      <c r="I13986" s="30" t="str">
        <f>IF(G13986='Check Register'!$E$1,H13986,"")</f>
        <v/>
      </c>
      <c r="J13986" s="16" t="str">
        <f t="shared" si="657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6"/>
        <v>January 22</v>
      </c>
      <c r="H13987" s="27">
        <f t="shared" si="658"/>
        <v>13986</v>
      </c>
      <c r="I13987" s="30" t="str">
        <f>IF(G13987='Check Register'!$E$1,H13987,"")</f>
        <v/>
      </c>
      <c r="J13987" s="16" t="str">
        <f t="shared" si="657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6"/>
        <v>January 22</v>
      </c>
      <c r="H13988" s="27">
        <f t="shared" si="658"/>
        <v>13987</v>
      </c>
      <c r="I13988" s="30" t="str">
        <f>IF(G13988='Check Register'!$E$1,H13988,"")</f>
        <v/>
      </c>
      <c r="J13988" s="16" t="str">
        <f t="shared" si="657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6"/>
        <v>January 22</v>
      </c>
      <c r="H13989" s="27">
        <f t="shared" si="658"/>
        <v>13988</v>
      </c>
      <c r="I13989" s="30" t="str">
        <f>IF(G13989='Check Register'!$E$1,H13989,"")</f>
        <v/>
      </c>
      <c r="J13989" s="16" t="str">
        <f t="shared" si="657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6"/>
        <v>January 22</v>
      </c>
      <c r="H13990" s="27">
        <f t="shared" si="658"/>
        <v>13989</v>
      </c>
      <c r="I13990" s="30" t="str">
        <f>IF(G13990='Check Register'!$E$1,H13990,"")</f>
        <v/>
      </c>
      <c r="J13990" s="16" t="str">
        <f t="shared" si="657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6"/>
        <v>January 22</v>
      </c>
      <c r="H13991" s="27">
        <f t="shared" si="658"/>
        <v>13990</v>
      </c>
      <c r="I13991" s="30" t="str">
        <f>IF(G13991='Check Register'!$E$1,H13991,"")</f>
        <v/>
      </c>
      <c r="J13991" s="16" t="str">
        <f t="shared" si="657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6"/>
        <v>January 22</v>
      </c>
      <c r="H13992" s="27">
        <f t="shared" si="658"/>
        <v>13991</v>
      </c>
      <c r="I13992" s="30" t="str">
        <f>IF(G13992='Check Register'!$E$1,H13992,"")</f>
        <v/>
      </c>
      <c r="J13992" s="16" t="str">
        <f t="shared" si="657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6"/>
        <v>January 22</v>
      </c>
      <c r="H13993" s="27">
        <f t="shared" si="658"/>
        <v>13992</v>
      </c>
      <c r="I13993" s="30" t="str">
        <f>IF(G13993='Check Register'!$E$1,H13993,"")</f>
        <v/>
      </c>
      <c r="J13993" s="16" t="str">
        <f t="shared" si="657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6"/>
        <v>January 22</v>
      </c>
      <c r="H13994" s="27">
        <f t="shared" si="658"/>
        <v>13993</v>
      </c>
      <c r="I13994" s="30" t="str">
        <f>IF(G13994='Check Register'!$E$1,H13994,"")</f>
        <v/>
      </c>
      <c r="J13994" s="16" t="str">
        <f t="shared" si="657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6"/>
        <v>January 22</v>
      </c>
      <c r="H13995" s="27">
        <f t="shared" si="658"/>
        <v>13994</v>
      </c>
      <c r="I13995" s="30" t="str">
        <f>IF(G13995='Check Register'!$E$1,H13995,"")</f>
        <v/>
      </c>
      <c r="J13995" s="16" t="str">
        <f t="shared" si="657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6"/>
        <v>January 22</v>
      </c>
      <c r="H13996" s="27">
        <f t="shared" si="658"/>
        <v>13995</v>
      </c>
      <c r="I13996" s="30" t="str">
        <f>IF(G13996='Check Register'!$E$1,H13996,"")</f>
        <v/>
      </c>
      <c r="J13996" s="16" t="str">
        <f t="shared" si="657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6"/>
        <v>January 22</v>
      </c>
      <c r="H13997" s="27">
        <f t="shared" si="658"/>
        <v>13996</v>
      </c>
      <c r="I13997" s="30" t="str">
        <f>IF(G13997='Check Register'!$E$1,H13997,"")</f>
        <v/>
      </c>
      <c r="J13997" s="16" t="str">
        <f t="shared" si="657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6"/>
        <v>January 22</v>
      </c>
      <c r="H13998" s="27">
        <f t="shared" si="658"/>
        <v>13997</v>
      </c>
      <c r="I13998" s="30" t="str">
        <f>IF(G13998='Check Register'!$E$1,H13998,"")</f>
        <v/>
      </c>
      <c r="J13998" s="16" t="str">
        <f t="shared" si="657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6"/>
        <v>January 22</v>
      </c>
      <c r="H13999" s="27">
        <f t="shared" si="658"/>
        <v>13998</v>
      </c>
      <c r="I13999" s="30" t="str">
        <f>IF(G13999='Check Register'!$E$1,H13999,"")</f>
        <v/>
      </c>
      <c r="J13999" s="16" t="str">
        <f t="shared" si="657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6"/>
        <v>January 22</v>
      </c>
      <c r="H14000" s="27">
        <f t="shared" si="658"/>
        <v>13999</v>
      </c>
      <c r="I14000" s="30" t="str">
        <f>IF(G14000='Check Register'!$E$1,H14000,"")</f>
        <v/>
      </c>
      <c r="J14000" s="16" t="str">
        <f t="shared" si="657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6"/>
        <v>February 22</v>
      </c>
      <c r="H14001" s="27">
        <f t="shared" si="658"/>
        <v>14000</v>
      </c>
      <c r="I14001" s="30" t="str">
        <f>IF(G14001='Check Register'!$E$1,H14001,"")</f>
        <v/>
      </c>
      <c r="J14001" s="16" t="str">
        <f t="shared" si="657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6"/>
        <v>February 22</v>
      </c>
      <c r="H14002" s="27">
        <f t="shared" si="658"/>
        <v>14001</v>
      </c>
      <c r="I14002" s="30" t="str">
        <f>IF(G14002='Check Register'!$E$1,H14002,"")</f>
        <v/>
      </c>
      <c r="J14002" s="16" t="str">
        <f t="shared" si="657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6"/>
        <v>February 22</v>
      </c>
      <c r="H14003" s="27">
        <f t="shared" si="658"/>
        <v>14002</v>
      </c>
      <c r="I14003" s="30" t="str">
        <f>IF(G14003='Check Register'!$E$1,H14003,"")</f>
        <v/>
      </c>
      <c r="J14003" s="16" t="str">
        <f t="shared" si="657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6"/>
        <v>February 22</v>
      </c>
      <c r="H14004" s="27">
        <f t="shared" si="658"/>
        <v>14003</v>
      </c>
      <c r="I14004" s="30" t="str">
        <f>IF(G14004='Check Register'!$E$1,H14004,"")</f>
        <v/>
      </c>
      <c r="J14004" s="16" t="str">
        <f t="shared" si="657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6"/>
        <v>February 22</v>
      </c>
      <c r="H14005" s="27">
        <f t="shared" si="658"/>
        <v>14004</v>
      </c>
      <c r="I14005" s="30" t="str">
        <f>IF(G14005='Check Register'!$E$1,H14005,"")</f>
        <v/>
      </c>
      <c r="J14005" s="16" t="str">
        <f t="shared" si="657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6"/>
        <v>February 22</v>
      </c>
      <c r="H14006" s="27">
        <f t="shared" si="658"/>
        <v>14005</v>
      </c>
      <c r="I14006" s="30" t="str">
        <f>IF(G14006='Check Register'!$E$1,H14006,"")</f>
        <v/>
      </c>
      <c r="J14006" s="16" t="str">
        <f t="shared" si="657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6"/>
        <v>February 22</v>
      </c>
      <c r="H14007" s="27">
        <f t="shared" si="658"/>
        <v>14006</v>
      </c>
      <c r="I14007" s="30" t="str">
        <f>IF(G14007='Check Register'!$E$1,H14007,"")</f>
        <v/>
      </c>
      <c r="J14007" s="16" t="str">
        <f t="shared" si="657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6"/>
        <v>February 22</v>
      </c>
      <c r="H14008" s="27">
        <f t="shared" si="658"/>
        <v>14007</v>
      </c>
      <c r="I14008" s="30" t="str">
        <f>IF(G14008='Check Register'!$E$1,H14008,"")</f>
        <v/>
      </c>
      <c r="J14008" s="16" t="str">
        <f t="shared" si="657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6"/>
        <v>February 22</v>
      </c>
      <c r="H14009" s="27">
        <f t="shared" si="658"/>
        <v>14008</v>
      </c>
      <c r="I14009" s="30" t="str">
        <f>IF(G14009='Check Register'!$E$1,H14009,"")</f>
        <v/>
      </c>
      <c r="J14009" s="16" t="str">
        <f t="shared" si="657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6"/>
        <v>February 22</v>
      </c>
      <c r="H14010" s="27">
        <f t="shared" si="658"/>
        <v>14009</v>
      </c>
      <c r="I14010" s="30" t="str">
        <f>IF(G14010='Check Register'!$E$1,H14010,"")</f>
        <v/>
      </c>
      <c r="J14010" s="16" t="str">
        <f t="shared" si="657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6"/>
        <v>February 22</v>
      </c>
      <c r="H14011" s="27">
        <f t="shared" si="658"/>
        <v>14010</v>
      </c>
      <c r="I14011" s="30" t="str">
        <f>IF(G14011='Check Register'!$E$1,H14011,"")</f>
        <v/>
      </c>
      <c r="J14011" s="16" t="str">
        <f t="shared" si="657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6"/>
        <v>February 22</v>
      </c>
      <c r="H14012" s="27">
        <f t="shared" si="658"/>
        <v>14011</v>
      </c>
      <c r="I14012" s="30" t="str">
        <f>IF(G14012='Check Register'!$E$1,H14012,"")</f>
        <v/>
      </c>
      <c r="J14012" s="16" t="str">
        <f t="shared" si="657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6"/>
        <v>February 22</v>
      </c>
      <c r="H14013" s="27">
        <f t="shared" si="658"/>
        <v>14012</v>
      </c>
      <c r="I14013" s="30" t="str">
        <f>IF(G14013='Check Register'!$E$1,H14013,"")</f>
        <v/>
      </c>
      <c r="J14013" s="16" t="str">
        <f t="shared" si="657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6"/>
        <v>February 22</v>
      </c>
      <c r="H14014" s="27">
        <f t="shared" si="658"/>
        <v>14013</v>
      </c>
      <c r="I14014" s="30" t="str">
        <f>IF(G14014='Check Register'!$E$1,H14014,"")</f>
        <v/>
      </c>
      <c r="J14014" s="16" t="str">
        <f t="shared" si="657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6"/>
        <v>February 22</v>
      </c>
      <c r="H14015" s="27">
        <f t="shared" si="658"/>
        <v>14014</v>
      </c>
      <c r="I14015" s="30" t="str">
        <f>IF(G14015='Check Register'!$E$1,H14015,"")</f>
        <v/>
      </c>
      <c r="J14015" s="16" t="str">
        <f t="shared" si="657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6"/>
        <v>February 22</v>
      </c>
      <c r="H14016" s="27">
        <f t="shared" si="658"/>
        <v>14015</v>
      </c>
      <c r="I14016" s="30" t="str">
        <f>IF(G14016='Check Register'!$E$1,H14016,"")</f>
        <v/>
      </c>
      <c r="J14016" s="16" t="str">
        <f t="shared" si="657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6"/>
        <v>February 22</v>
      </c>
      <c r="H14017" s="27">
        <f t="shared" si="658"/>
        <v>14016</v>
      </c>
      <c r="I14017" s="30" t="str">
        <f>IF(G14017='Check Register'!$E$1,H14017,"")</f>
        <v/>
      </c>
      <c r="J14017" s="16" t="str">
        <f t="shared" si="657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9">VLOOKUP(C14018,W:Y,3,TRUE)</f>
        <v>February 22</v>
      </c>
      <c r="H14018" s="27">
        <f t="shared" si="658"/>
        <v>14017</v>
      </c>
      <c r="I14018" s="30" t="str">
        <f>IF(G14018='Check Register'!$E$1,H14018,"")</f>
        <v/>
      </c>
      <c r="J14018" s="16" t="str">
        <f t="shared" ref="J14018:J14081" si="660">IFERROR(SMALL($I$2:$I$100000,H14018),"")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9"/>
        <v>February 22</v>
      </c>
      <c r="H14019" s="27">
        <f t="shared" si="658"/>
        <v>14018</v>
      </c>
      <c r="I14019" s="30" t="str">
        <f>IF(G14019='Check Register'!$E$1,H14019,"")</f>
        <v/>
      </c>
      <c r="J14019" s="16" t="str">
        <f t="shared" si="660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9"/>
        <v>February 22</v>
      </c>
      <c r="H14020" s="27">
        <f t="shared" si="658"/>
        <v>14019</v>
      </c>
      <c r="I14020" s="30" t="str">
        <f>IF(G14020='Check Register'!$E$1,H14020,"")</f>
        <v/>
      </c>
      <c r="J14020" s="16" t="str">
        <f t="shared" si="660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9"/>
        <v>February 22</v>
      </c>
      <c r="H14021" s="27">
        <f t="shared" si="658"/>
        <v>14020</v>
      </c>
      <c r="I14021" s="30" t="str">
        <f>IF(G14021='Check Register'!$E$1,H14021,"")</f>
        <v/>
      </c>
      <c r="J14021" s="16" t="str">
        <f t="shared" si="660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9"/>
        <v>February 22</v>
      </c>
      <c r="H14022" s="27">
        <f t="shared" si="658"/>
        <v>14021</v>
      </c>
      <c r="I14022" s="30" t="str">
        <f>IF(G14022='Check Register'!$E$1,H14022,"")</f>
        <v/>
      </c>
      <c r="J14022" s="16" t="str">
        <f t="shared" si="660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9"/>
        <v>February 22</v>
      </c>
      <c r="H14023" s="27">
        <f t="shared" si="658"/>
        <v>14022</v>
      </c>
      <c r="I14023" s="30" t="str">
        <f>IF(G14023='Check Register'!$E$1,H14023,"")</f>
        <v/>
      </c>
      <c r="J14023" s="16" t="str">
        <f t="shared" si="660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9"/>
        <v>February 22</v>
      </c>
      <c r="H14024" s="27">
        <f t="shared" ref="H14024:H14087" si="661">1+H14023</f>
        <v>14023</v>
      </c>
      <c r="I14024" s="30" t="str">
        <f>IF(G14024='Check Register'!$E$1,H14024,"")</f>
        <v/>
      </c>
      <c r="J14024" s="16" t="str">
        <f t="shared" si="660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9"/>
        <v>February 22</v>
      </c>
      <c r="H14025" s="27">
        <f t="shared" si="661"/>
        <v>14024</v>
      </c>
      <c r="I14025" s="30" t="str">
        <f>IF(G14025='Check Register'!$E$1,H14025,"")</f>
        <v/>
      </c>
      <c r="J14025" s="16" t="str">
        <f t="shared" si="660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9"/>
        <v>February 22</v>
      </c>
      <c r="H14026" s="27">
        <f t="shared" si="661"/>
        <v>14025</v>
      </c>
      <c r="I14026" s="30" t="str">
        <f>IF(G14026='Check Register'!$E$1,H14026,"")</f>
        <v/>
      </c>
      <c r="J14026" s="16" t="str">
        <f t="shared" si="660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9"/>
        <v>February 22</v>
      </c>
      <c r="H14027" s="27">
        <f t="shared" si="661"/>
        <v>14026</v>
      </c>
      <c r="I14027" s="30" t="str">
        <f>IF(G14027='Check Register'!$E$1,H14027,"")</f>
        <v/>
      </c>
      <c r="J14027" s="16" t="str">
        <f t="shared" si="660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9"/>
        <v>February 22</v>
      </c>
      <c r="H14028" s="27">
        <f t="shared" si="661"/>
        <v>14027</v>
      </c>
      <c r="I14028" s="30" t="str">
        <f>IF(G14028='Check Register'!$E$1,H14028,"")</f>
        <v/>
      </c>
      <c r="J14028" s="16" t="str">
        <f t="shared" si="660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9"/>
        <v>February 22</v>
      </c>
      <c r="H14029" s="27">
        <f t="shared" si="661"/>
        <v>14028</v>
      </c>
      <c r="I14029" s="30" t="str">
        <f>IF(G14029='Check Register'!$E$1,H14029,"")</f>
        <v/>
      </c>
      <c r="J14029" s="16" t="str">
        <f t="shared" si="660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9"/>
        <v>February 22</v>
      </c>
      <c r="H14030" s="27">
        <f t="shared" si="661"/>
        <v>14029</v>
      </c>
      <c r="I14030" s="30" t="str">
        <f>IF(G14030='Check Register'!$E$1,H14030,"")</f>
        <v/>
      </c>
      <c r="J14030" s="16" t="str">
        <f t="shared" si="660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9"/>
        <v>February 22</v>
      </c>
      <c r="H14031" s="27">
        <f t="shared" si="661"/>
        <v>14030</v>
      </c>
      <c r="I14031" s="30" t="str">
        <f>IF(G14031='Check Register'!$E$1,H14031,"")</f>
        <v/>
      </c>
      <c r="J14031" s="16" t="str">
        <f t="shared" si="660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9"/>
        <v>February 22</v>
      </c>
      <c r="H14032" s="27">
        <f t="shared" si="661"/>
        <v>14031</v>
      </c>
      <c r="I14032" s="30" t="str">
        <f>IF(G14032='Check Register'!$E$1,H14032,"")</f>
        <v/>
      </c>
      <c r="J14032" s="16" t="str">
        <f t="shared" si="660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9"/>
        <v>February 22</v>
      </c>
      <c r="H14033" s="27">
        <f t="shared" si="661"/>
        <v>14032</v>
      </c>
      <c r="I14033" s="30" t="str">
        <f>IF(G14033='Check Register'!$E$1,H14033,"")</f>
        <v/>
      </c>
      <c r="J14033" s="16" t="str">
        <f t="shared" si="660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9"/>
        <v>February 22</v>
      </c>
      <c r="H14034" s="27">
        <f t="shared" si="661"/>
        <v>14033</v>
      </c>
      <c r="I14034" s="30" t="str">
        <f>IF(G14034='Check Register'!$E$1,H14034,"")</f>
        <v/>
      </c>
      <c r="J14034" s="16" t="str">
        <f t="shared" si="660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9"/>
        <v>February 22</v>
      </c>
      <c r="H14035" s="27">
        <f t="shared" si="661"/>
        <v>14034</v>
      </c>
      <c r="I14035" s="30" t="str">
        <f>IF(G14035='Check Register'!$E$1,H14035,"")</f>
        <v/>
      </c>
      <c r="J14035" s="16" t="str">
        <f t="shared" si="660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9"/>
        <v>February 22</v>
      </c>
      <c r="H14036" s="27">
        <f t="shared" si="661"/>
        <v>14035</v>
      </c>
      <c r="I14036" s="30" t="str">
        <f>IF(G14036='Check Register'!$E$1,H14036,"")</f>
        <v/>
      </c>
      <c r="J14036" s="16" t="str">
        <f t="shared" si="660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9"/>
        <v>February 22</v>
      </c>
      <c r="H14037" s="27">
        <f t="shared" si="661"/>
        <v>14036</v>
      </c>
      <c r="I14037" s="30" t="str">
        <f>IF(G14037='Check Register'!$E$1,H14037,"")</f>
        <v/>
      </c>
      <c r="J14037" s="16" t="str">
        <f t="shared" si="660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9"/>
        <v>February 22</v>
      </c>
      <c r="H14038" s="27">
        <f t="shared" si="661"/>
        <v>14037</v>
      </c>
      <c r="I14038" s="30" t="str">
        <f>IF(G14038='Check Register'!$E$1,H14038,"")</f>
        <v/>
      </c>
      <c r="J14038" s="16" t="str">
        <f t="shared" si="660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9"/>
        <v>February 22</v>
      </c>
      <c r="H14039" s="27">
        <f t="shared" si="661"/>
        <v>14038</v>
      </c>
      <c r="I14039" s="30" t="str">
        <f>IF(G14039='Check Register'!$E$1,H14039,"")</f>
        <v/>
      </c>
      <c r="J14039" s="16" t="str">
        <f t="shared" si="660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9"/>
        <v>February 22</v>
      </c>
      <c r="H14040" s="27">
        <f t="shared" si="661"/>
        <v>14039</v>
      </c>
      <c r="I14040" s="30" t="str">
        <f>IF(G14040='Check Register'!$E$1,H14040,"")</f>
        <v/>
      </c>
      <c r="J14040" s="16" t="str">
        <f t="shared" si="660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9"/>
        <v>February 22</v>
      </c>
      <c r="H14041" s="27">
        <f t="shared" si="661"/>
        <v>14040</v>
      </c>
      <c r="I14041" s="30" t="str">
        <f>IF(G14041='Check Register'!$E$1,H14041,"")</f>
        <v/>
      </c>
      <c r="J14041" s="16" t="str">
        <f t="shared" si="660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9"/>
        <v>February 22</v>
      </c>
      <c r="H14042" s="27">
        <f t="shared" si="661"/>
        <v>14041</v>
      </c>
      <c r="I14042" s="30" t="str">
        <f>IF(G14042='Check Register'!$E$1,H14042,"")</f>
        <v/>
      </c>
      <c r="J14042" s="16" t="str">
        <f t="shared" si="660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9"/>
        <v>February 22</v>
      </c>
      <c r="H14043" s="27">
        <f t="shared" si="661"/>
        <v>14042</v>
      </c>
      <c r="I14043" s="30" t="str">
        <f>IF(G14043='Check Register'!$E$1,H14043,"")</f>
        <v/>
      </c>
      <c r="J14043" s="16" t="str">
        <f t="shared" si="660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9"/>
        <v>February 22</v>
      </c>
      <c r="H14044" s="27">
        <f t="shared" si="661"/>
        <v>14043</v>
      </c>
      <c r="I14044" s="30" t="str">
        <f>IF(G14044='Check Register'!$E$1,H14044,"")</f>
        <v/>
      </c>
      <c r="J14044" s="16" t="str">
        <f t="shared" si="660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9"/>
        <v>February 22</v>
      </c>
      <c r="H14045" s="27">
        <f t="shared" si="661"/>
        <v>14044</v>
      </c>
      <c r="I14045" s="30" t="str">
        <f>IF(G14045='Check Register'!$E$1,H14045,"")</f>
        <v/>
      </c>
      <c r="J14045" s="16" t="str">
        <f t="shared" si="660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9"/>
        <v>February 22</v>
      </c>
      <c r="H14046" s="27">
        <f t="shared" si="661"/>
        <v>14045</v>
      </c>
      <c r="I14046" s="30" t="str">
        <f>IF(G14046='Check Register'!$E$1,H14046,"")</f>
        <v/>
      </c>
      <c r="J14046" s="16" t="str">
        <f t="shared" si="660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9"/>
        <v>February 22</v>
      </c>
      <c r="H14047" s="27">
        <f t="shared" si="661"/>
        <v>14046</v>
      </c>
      <c r="I14047" s="30" t="str">
        <f>IF(G14047='Check Register'!$E$1,H14047,"")</f>
        <v/>
      </c>
      <c r="J14047" s="16" t="str">
        <f t="shared" si="660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9"/>
        <v>February 22</v>
      </c>
      <c r="H14048" s="27">
        <f t="shared" si="661"/>
        <v>14047</v>
      </c>
      <c r="I14048" s="30" t="str">
        <f>IF(G14048='Check Register'!$E$1,H14048,"")</f>
        <v/>
      </c>
      <c r="J14048" s="16" t="str">
        <f t="shared" si="660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9"/>
        <v>February 22</v>
      </c>
      <c r="H14049" s="27">
        <f t="shared" si="661"/>
        <v>14048</v>
      </c>
      <c r="I14049" s="30" t="str">
        <f>IF(G14049='Check Register'!$E$1,H14049,"")</f>
        <v/>
      </c>
      <c r="J14049" s="16" t="str">
        <f t="shared" si="660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9"/>
        <v>February 22</v>
      </c>
      <c r="H14050" s="27">
        <f t="shared" si="661"/>
        <v>14049</v>
      </c>
      <c r="I14050" s="30" t="str">
        <f>IF(G14050='Check Register'!$E$1,H14050,"")</f>
        <v/>
      </c>
      <c r="J14050" s="16" t="str">
        <f t="shared" si="660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9"/>
        <v>February 22</v>
      </c>
      <c r="H14051" s="27">
        <f t="shared" si="661"/>
        <v>14050</v>
      </c>
      <c r="I14051" s="30" t="str">
        <f>IF(G14051='Check Register'!$E$1,H14051,"")</f>
        <v/>
      </c>
      <c r="J14051" s="16" t="str">
        <f t="shared" si="660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9"/>
        <v>February 22</v>
      </c>
      <c r="H14052" s="27">
        <f t="shared" si="661"/>
        <v>14051</v>
      </c>
      <c r="I14052" s="30" t="str">
        <f>IF(G14052='Check Register'!$E$1,H14052,"")</f>
        <v/>
      </c>
      <c r="J14052" s="16" t="str">
        <f t="shared" si="660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9"/>
        <v>February 22</v>
      </c>
      <c r="H14053" s="27">
        <f t="shared" si="661"/>
        <v>14052</v>
      </c>
      <c r="I14053" s="30" t="str">
        <f>IF(G14053='Check Register'!$E$1,H14053,"")</f>
        <v/>
      </c>
      <c r="J14053" s="16" t="str">
        <f t="shared" si="660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9"/>
        <v>February 22</v>
      </c>
      <c r="H14054" s="27">
        <f t="shared" si="661"/>
        <v>14053</v>
      </c>
      <c r="I14054" s="30" t="str">
        <f>IF(G14054='Check Register'!$E$1,H14054,"")</f>
        <v/>
      </c>
      <c r="J14054" s="16" t="str">
        <f t="shared" si="660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9"/>
        <v>February 22</v>
      </c>
      <c r="H14055" s="27">
        <f t="shared" si="661"/>
        <v>14054</v>
      </c>
      <c r="I14055" s="30" t="str">
        <f>IF(G14055='Check Register'!$E$1,H14055,"")</f>
        <v/>
      </c>
      <c r="J14055" s="16" t="str">
        <f t="shared" si="660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9"/>
        <v>February 22</v>
      </c>
      <c r="H14056" s="27">
        <f t="shared" si="661"/>
        <v>14055</v>
      </c>
      <c r="I14056" s="30" t="str">
        <f>IF(G14056='Check Register'!$E$1,H14056,"")</f>
        <v/>
      </c>
      <c r="J14056" s="16" t="str">
        <f t="shared" si="660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9"/>
        <v>February 22</v>
      </c>
      <c r="H14057" s="27">
        <f t="shared" si="661"/>
        <v>14056</v>
      </c>
      <c r="I14057" s="30" t="str">
        <f>IF(G14057='Check Register'!$E$1,H14057,"")</f>
        <v/>
      </c>
      <c r="J14057" s="16" t="str">
        <f t="shared" si="660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9"/>
        <v>February 22</v>
      </c>
      <c r="H14058" s="27">
        <f t="shared" si="661"/>
        <v>14057</v>
      </c>
      <c r="I14058" s="30" t="str">
        <f>IF(G14058='Check Register'!$E$1,H14058,"")</f>
        <v/>
      </c>
      <c r="J14058" s="16" t="str">
        <f t="shared" si="660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9"/>
        <v>February 22</v>
      </c>
      <c r="H14059" s="27">
        <f t="shared" si="661"/>
        <v>14058</v>
      </c>
      <c r="I14059" s="30" t="str">
        <f>IF(G14059='Check Register'!$E$1,H14059,"")</f>
        <v/>
      </c>
      <c r="J14059" s="16" t="str">
        <f t="shared" si="660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9"/>
        <v>February 22</v>
      </c>
      <c r="H14060" s="27">
        <f t="shared" si="661"/>
        <v>14059</v>
      </c>
      <c r="I14060" s="30" t="str">
        <f>IF(G14060='Check Register'!$E$1,H14060,"")</f>
        <v/>
      </c>
      <c r="J14060" s="16" t="str">
        <f t="shared" si="660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9"/>
        <v>February 22</v>
      </c>
      <c r="H14061" s="27">
        <f t="shared" si="661"/>
        <v>14060</v>
      </c>
      <c r="I14061" s="30" t="str">
        <f>IF(G14061='Check Register'!$E$1,H14061,"")</f>
        <v/>
      </c>
      <c r="J14061" s="16" t="str">
        <f t="shared" si="660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9"/>
        <v>February 22</v>
      </c>
      <c r="H14062" s="27">
        <f t="shared" si="661"/>
        <v>14061</v>
      </c>
      <c r="I14062" s="30" t="str">
        <f>IF(G14062='Check Register'!$E$1,H14062,"")</f>
        <v/>
      </c>
      <c r="J14062" s="16" t="str">
        <f t="shared" si="660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9"/>
        <v>February 22</v>
      </c>
      <c r="H14063" s="27">
        <f t="shared" si="661"/>
        <v>14062</v>
      </c>
      <c r="I14063" s="30" t="str">
        <f>IF(G14063='Check Register'!$E$1,H14063,"")</f>
        <v/>
      </c>
      <c r="J14063" s="16" t="str">
        <f t="shared" si="660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9"/>
        <v>February 22</v>
      </c>
      <c r="H14064" s="27">
        <f t="shared" si="661"/>
        <v>14063</v>
      </c>
      <c r="I14064" s="30" t="str">
        <f>IF(G14064='Check Register'!$E$1,H14064,"")</f>
        <v/>
      </c>
      <c r="J14064" s="16" t="str">
        <f t="shared" si="660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9"/>
        <v>February 22</v>
      </c>
      <c r="H14065" s="27">
        <f t="shared" si="661"/>
        <v>14064</v>
      </c>
      <c r="I14065" s="30" t="str">
        <f>IF(G14065='Check Register'!$E$1,H14065,"")</f>
        <v/>
      </c>
      <c r="J14065" s="16" t="str">
        <f t="shared" si="660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9"/>
        <v>February 22</v>
      </c>
      <c r="H14066" s="27">
        <f t="shared" si="661"/>
        <v>14065</v>
      </c>
      <c r="I14066" s="30" t="str">
        <f>IF(G14066='Check Register'!$E$1,H14066,"")</f>
        <v/>
      </c>
      <c r="J14066" s="16" t="str">
        <f t="shared" si="660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9"/>
        <v>February 22</v>
      </c>
      <c r="H14067" s="27">
        <f t="shared" si="661"/>
        <v>14066</v>
      </c>
      <c r="I14067" s="30" t="str">
        <f>IF(G14067='Check Register'!$E$1,H14067,"")</f>
        <v/>
      </c>
      <c r="J14067" s="16" t="str">
        <f t="shared" si="660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9"/>
        <v>February 22</v>
      </c>
      <c r="H14068" s="27">
        <f t="shared" si="661"/>
        <v>14067</v>
      </c>
      <c r="I14068" s="30" t="str">
        <f>IF(G14068='Check Register'!$E$1,H14068,"")</f>
        <v/>
      </c>
      <c r="J14068" s="16" t="str">
        <f t="shared" si="660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9"/>
        <v>February 22</v>
      </c>
      <c r="H14069" s="27">
        <f t="shared" si="661"/>
        <v>14068</v>
      </c>
      <c r="I14069" s="30" t="str">
        <f>IF(G14069='Check Register'!$E$1,H14069,"")</f>
        <v/>
      </c>
      <c r="J14069" s="16" t="str">
        <f t="shared" si="660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9"/>
        <v>February 22</v>
      </c>
      <c r="H14070" s="27">
        <f t="shared" si="661"/>
        <v>14069</v>
      </c>
      <c r="I14070" s="30" t="str">
        <f>IF(G14070='Check Register'!$E$1,H14070,"")</f>
        <v/>
      </c>
      <c r="J14070" s="16" t="str">
        <f t="shared" si="660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9"/>
        <v>February 22</v>
      </c>
      <c r="H14071" s="27">
        <f t="shared" si="661"/>
        <v>14070</v>
      </c>
      <c r="I14071" s="30" t="str">
        <f>IF(G14071='Check Register'!$E$1,H14071,"")</f>
        <v/>
      </c>
      <c r="J14071" s="16" t="str">
        <f t="shared" si="660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9"/>
        <v>February 22</v>
      </c>
      <c r="H14072" s="27">
        <f t="shared" si="661"/>
        <v>14071</v>
      </c>
      <c r="I14072" s="30" t="str">
        <f>IF(G14072='Check Register'!$E$1,H14072,"")</f>
        <v/>
      </c>
      <c r="J14072" s="16" t="str">
        <f t="shared" si="660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9"/>
        <v>February 22</v>
      </c>
      <c r="H14073" s="27">
        <f t="shared" si="661"/>
        <v>14072</v>
      </c>
      <c r="I14073" s="30" t="str">
        <f>IF(G14073='Check Register'!$E$1,H14073,"")</f>
        <v/>
      </c>
      <c r="J14073" s="16" t="str">
        <f t="shared" si="660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9"/>
        <v>February 22</v>
      </c>
      <c r="H14074" s="27">
        <f t="shared" si="661"/>
        <v>14073</v>
      </c>
      <c r="I14074" s="30" t="str">
        <f>IF(G14074='Check Register'!$E$1,H14074,"")</f>
        <v/>
      </c>
      <c r="J14074" s="16" t="str">
        <f t="shared" si="660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9"/>
        <v>February 22</v>
      </c>
      <c r="H14075" s="27">
        <f t="shared" si="661"/>
        <v>14074</v>
      </c>
      <c r="I14075" s="30" t="str">
        <f>IF(G14075='Check Register'!$E$1,H14075,"")</f>
        <v/>
      </c>
      <c r="J14075" s="16" t="str">
        <f t="shared" si="660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9"/>
        <v>February 22</v>
      </c>
      <c r="H14076" s="27">
        <f t="shared" si="661"/>
        <v>14075</v>
      </c>
      <c r="I14076" s="30" t="str">
        <f>IF(G14076='Check Register'!$E$1,H14076,"")</f>
        <v/>
      </c>
      <c r="J14076" s="16" t="str">
        <f t="shared" si="660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9"/>
        <v>February 22</v>
      </c>
      <c r="H14077" s="27">
        <f t="shared" si="661"/>
        <v>14076</v>
      </c>
      <c r="I14077" s="30" t="str">
        <f>IF(G14077='Check Register'!$E$1,H14077,"")</f>
        <v/>
      </c>
      <c r="J14077" s="16" t="str">
        <f t="shared" si="660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9"/>
        <v>February 22</v>
      </c>
      <c r="H14078" s="27">
        <f t="shared" si="661"/>
        <v>14077</v>
      </c>
      <c r="I14078" s="30" t="str">
        <f>IF(G14078='Check Register'!$E$1,H14078,"")</f>
        <v/>
      </c>
      <c r="J14078" s="16" t="str">
        <f t="shared" si="660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9"/>
        <v>February 22</v>
      </c>
      <c r="H14079" s="27">
        <f t="shared" si="661"/>
        <v>14078</v>
      </c>
      <c r="I14079" s="30" t="str">
        <f>IF(G14079='Check Register'!$E$1,H14079,"")</f>
        <v/>
      </c>
      <c r="J14079" s="16" t="str">
        <f t="shared" si="660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9"/>
        <v>February 22</v>
      </c>
      <c r="H14080" s="27">
        <f t="shared" si="661"/>
        <v>14079</v>
      </c>
      <c r="I14080" s="30" t="str">
        <f>IF(G14080='Check Register'!$E$1,H14080,"")</f>
        <v/>
      </c>
      <c r="J14080" s="16" t="str">
        <f t="shared" si="660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9"/>
        <v>February 22</v>
      </c>
      <c r="H14081" s="27">
        <f t="shared" si="661"/>
        <v>14080</v>
      </c>
      <c r="I14081" s="30" t="str">
        <f>IF(G14081='Check Register'!$E$1,H14081,"")</f>
        <v/>
      </c>
      <c r="J14081" s="16" t="str">
        <f t="shared" si="660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2">VLOOKUP(C14082,W:Y,3,TRUE)</f>
        <v>February 22</v>
      </c>
      <c r="H14082" s="27">
        <f t="shared" si="661"/>
        <v>14081</v>
      </c>
      <c r="I14082" s="30" t="str">
        <f>IF(G14082='Check Register'!$E$1,H14082,"")</f>
        <v/>
      </c>
      <c r="J14082" s="16" t="str">
        <f t="shared" ref="J14082:J14145" si="663">IFERROR(SMALL($I$2:$I$100000,H14082),"")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2"/>
        <v>February 22</v>
      </c>
      <c r="H14083" s="27">
        <f t="shared" si="661"/>
        <v>14082</v>
      </c>
      <c r="I14083" s="30" t="str">
        <f>IF(G14083='Check Register'!$E$1,H14083,"")</f>
        <v/>
      </c>
      <c r="J14083" s="16" t="str">
        <f t="shared" si="663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2"/>
        <v>February 22</v>
      </c>
      <c r="H14084" s="27">
        <f t="shared" si="661"/>
        <v>14083</v>
      </c>
      <c r="I14084" s="30" t="str">
        <f>IF(G14084='Check Register'!$E$1,H14084,"")</f>
        <v/>
      </c>
      <c r="J14084" s="16" t="str">
        <f t="shared" si="663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2"/>
        <v>February 22</v>
      </c>
      <c r="H14085" s="27">
        <f t="shared" si="661"/>
        <v>14084</v>
      </c>
      <c r="I14085" s="30" t="str">
        <f>IF(G14085='Check Register'!$E$1,H14085,"")</f>
        <v/>
      </c>
      <c r="J14085" s="16" t="str">
        <f t="shared" si="663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2"/>
        <v>February 22</v>
      </c>
      <c r="H14086" s="27">
        <f t="shared" si="661"/>
        <v>14085</v>
      </c>
      <c r="I14086" s="30" t="str">
        <f>IF(G14086='Check Register'!$E$1,H14086,"")</f>
        <v/>
      </c>
      <c r="J14086" s="16" t="str">
        <f t="shared" si="663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2"/>
        <v>February 22</v>
      </c>
      <c r="H14087" s="27">
        <f t="shared" si="661"/>
        <v>14086</v>
      </c>
      <c r="I14087" s="30" t="str">
        <f>IF(G14087='Check Register'!$E$1,H14087,"")</f>
        <v/>
      </c>
      <c r="J14087" s="16" t="str">
        <f t="shared" si="663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2"/>
        <v>February 22</v>
      </c>
      <c r="H14088" s="27">
        <f t="shared" ref="H14088:H14151" si="664">1+H14087</f>
        <v>14087</v>
      </c>
      <c r="I14088" s="30" t="str">
        <f>IF(G14088='Check Register'!$E$1,H14088,"")</f>
        <v/>
      </c>
      <c r="J14088" s="16" t="str">
        <f t="shared" si="663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2"/>
        <v>February 22</v>
      </c>
      <c r="H14089" s="27">
        <f t="shared" si="664"/>
        <v>14088</v>
      </c>
      <c r="I14089" s="30" t="str">
        <f>IF(G14089='Check Register'!$E$1,H14089,"")</f>
        <v/>
      </c>
      <c r="J14089" s="16" t="str">
        <f t="shared" si="663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2"/>
        <v>February 22</v>
      </c>
      <c r="H14090" s="27">
        <f t="shared" si="664"/>
        <v>14089</v>
      </c>
      <c r="I14090" s="30" t="str">
        <f>IF(G14090='Check Register'!$E$1,H14090,"")</f>
        <v/>
      </c>
      <c r="J14090" s="16" t="str">
        <f t="shared" si="663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2"/>
        <v>February 22</v>
      </c>
      <c r="H14091" s="27">
        <f t="shared" si="664"/>
        <v>14090</v>
      </c>
      <c r="I14091" s="30" t="str">
        <f>IF(G14091='Check Register'!$E$1,H14091,"")</f>
        <v/>
      </c>
      <c r="J14091" s="16" t="str">
        <f t="shared" si="663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2"/>
        <v>February 22</v>
      </c>
      <c r="H14092" s="27">
        <f t="shared" si="664"/>
        <v>14091</v>
      </c>
      <c r="I14092" s="30" t="str">
        <f>IF(G14092='Check Register'!$E$1,H14092,"")</f>
        <v/>
      </c>
      <c r="J14092" s="16" t="str">
        <f t="shared" si="663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2"/>
        <v>February 22</v>
      </c>
      <c r="H14093" s="27">
        <f t="shared" si="664"/>
        <v>14092</v>
      </c>
      <c r="I14093" s="30" t="str">
        <f>IF(G14093='Check Register'!$E$1,H14093,"")</f>
        <v/>
      </c>
      <c r="J14093" s="16" t="str">
        <f t="shared" si="663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2"/>
        <v>February 22</v>
      </c>
      <c r="H14094" s="27">
        <f t="shared" si="664"/>
        <v>14093</v>
      </c>
      <c r="I14094" s="30" t="str">
        <f>IF(G14094='Check Register'!$E$1,H14094,"")</f>
        <v/>
      </c>
      <c r="J14094" s="16" t="str">
        <f t="shared" si="663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2"/>
        <v>February 22</v>
      </c>
      <c r="H14095" s="27">
        <f t="shared" si="664"/>
        <v>14094</v>
      </c>
      <c r="I14095" s="30" t="str">
        <f>IF(G14095='Check Register'!$E$1,H14095,"")</f>
        <v/>
      </c>
      <c r="J14095" s="16" t="str">
        <f t="shared" si="663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2"/>
        <v>February 22</v>
      </c>
      <c r="H14096" s="27">
        <f t="shared" si="664"/>
        <v>14095</v>
      </c>
      <c r="I14096" s="30" t="str">
        <f>IF(G14096='Check Register'!$E$1,H14096,"")</f>
        <v/>
      </c>
      <c r="J14096" s="16" t="str">
        <f t="shared" si="663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2"/>
        <v>February 22</v>
      </c>
      <c r="H14097" s="27">
        <f t="shared" si="664"/>
        <v>14096</v>
      </c>
      <c r="I14097" s="30" t="str">
        <f>IF(G14097='Check Register'!$E$1,H14097,"")</f>
        <v/>
      </c>
      <c r="J14097" s="16" t="str">
        <f t="shared" si="663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2"/>
        <v>February 22</v>
      </c>
      <c r="H14098" s="27">
        <f t="shared" si="664"/>
        <v>14097</v>
      </c>
      <c r="I14098" s="30" t="str">
        <f>IF(G14098='Check Register'!$E$1,H14098,"")</f>
        <v/>
      </c>
      <c r="J14098" s="16" t="str">
        <f t="shared" si="663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2"/>
        <v>February 22</v>
      </c>
      <c r="H14099" s="27">
        <f t="shared" si="664"/>
        <v>14098</v>
      </c>
      <c r="I14099" s="30" t="str">
        <f>IF(G14099='Check Register'!$E$1,H14099,"")</f>
        <v/>
      </c>
      <c r="J14099" s="16" t="str">
        <f t="shared" si="663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2"/>
        <v>February 22</v>
      </c>
      <c r="H14100" s="27">
        <f t="shared" si="664"/>
        <v>14099</v>
      </c>
      <c r="I14100" s="30" t="str">
        <f>IF(G14100='Check Register'!$E$1,H14100,"")</f>
        <v/>
      </c>
      <c r="J14100" s="16" t="str">
        <f t="shared" si="663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2"/>
        <v>February 22</v>
      </c>
      <c r="H14101" s="27">
        <f t="shared" si="664"/>
        <v>14100</v>
      </c>
      <c r="I14101" s="30" t="str">
        <f>IF(G14101='Check Register'!$E$1,H14101,"")</f>
        <v/>
      </c>
      <c r="J14101" s="16" t="str">
        <f t="shared" si="663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2"/>
        <v>February 22</v>
      </c>
      <c r="H14102" s="27">
        <f t="shared" si="664"/>
        <v>14101</v>
      </c>
      <c r="I14102" s="30" t="str">
        <f>IF(G14102='Check Register'!$E$1,H14102,"")</f>
        <v/>
      </c>
      <c r="J14102" s="16" t="str">
        <f t="shared" si="663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2"/>
        <v>February 22</v>
      </c>
      <c r="H14103" s="27">
        <f t="shared" si="664"/>
        <v>14102</v>
      </c>
      <c r="I14103" s="30" t="str">
        <f>IF(G14103='Check Register'!$E$1,H14103,"")</f>
        <v/>
      </c>
      <c r="J14103" s="16" t="str">
        <f t="shared" si="663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2"/>
        <v>February 22</v>
      </c>
      <c r="H14104" s="27">
        <f t="shared" si="664"/>
        <v>14103</v>
      </c>
      <c r="I14104" s="30" t="str">
        <f>IF(G14104='Check Register'!$E$1,H14104,"")</f>
        <v/>
      </c>
      <c r="J14104" s="16" t="str">
        <f t="shared" si="663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2"/>
        <v>February 22</v>
      </c>
      <c r="H14105" s="27">
        <f t="shared" si="664"/>
        <v>14104</v>
      </c>
      <c r="I14105" s="30" t="str">
        <f>IF(G14105='Check Register'!$E$1,H14105,"")</f>
        <v/>
      </c>
      <c r="J14105" s="16" t="str">
        <f t="shared" si="663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2"/>
        <v>February 22</v>
      </c>
      <c r="H14106" s="27">
        <f t="shared" si="664"/>
        <v>14105</v>
      </c>
      <c r="I14106" s="30" t="str">
        <f>IF(G14106='Check Register'!$E$1,H14106,"")</f>
        <v/>
      </c>
      <c r="J14106" s="16" t="str">
        <f t="shared" si="663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2"/>
        <v>February 22</v>
      </c>
      <c r="H14107" s="27">
        <f t="shared" si="664"/>
        <v>14106</v>
      </c>
      <c r="I14107" s="30" t="str">
        <f>IF(G14107='Check Register'!$E$1,H14107,"")</f>
        <v/>
      </c>
      <c r="J14107" s="16" t="str">
        <f t="shared" si="663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2"/>
        <v>February 22</v>
      </c>
      <c r="H14108" s="27">
        <f t="shared" si="664"/>
        <v>14107</v>
      </c>
      <c r="I14108" s="30" t="str">
        <f>IF(G14108='Check Register'!$E$1,H14108,"")</f>
        <v/>
      </c>
      <c r="J14108" s="16" t="str">
        <f t="shared" si="663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2"/>
        <v>February 22</v>
      </c>
      <c r="H14109" s="27">
        <f t="shared" si="664"/>
        <v>14108</v>
      </c>
      <c r="I14109" s="30" t="str">
        <f>IF(G14109='Check Register'!$E$1,H14109,"")</f>
        <v/>
      </c>
      <c r="J14109" s="16" t="str">
        <f t="shared" si="663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2"/>
        <v>February 22</v>
      </c>
      <c r="H14110" s="27">
        <f t="shared" si="664"/>
        <v>14109</v>
      </c>
      <c r="I14110" s="30" t="str">
        <f>IF(G14110='Check Register'!$E$1,H14110,"")</f>
        <v/>
      </c>
      <c r="J14110" s="16" t="str">
        <f t="shared" si="663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2"/>
        <v>February 22</v>
      </c>
      <c r="H14111" s="27">
        <f t="shared" si="664"/>
        <v>14110</v>
      </c>
      <c r="I14111" s="30" t="str">
        <f>IF(G14111='Check Register'!$E$1,H14111,"")</f>
        <v/>
      </c>
      <c r="J14111" s="16" t="str">
        <f t="shared" si="663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2"/>
        <v>February 22</v>
      </c>
      <c r="H14112" s="27">
        <f t="shared" si="664"/>
        <v>14111</v>
      </c>
      <c r="I14112" s="30" t="str">
        <f>IF(G14112='Check Register'!$E$1,H14112,"")</f>
        <v/>
      </c>
      <c r="J14112" s="16" t="str">
        <f t="shared" si="663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2"/>
        <v>February 22</v>
      </c>
      <c r="H14113" s="27">
        <f t="shared" si="664"/>
        <v>14112</v>
      </c>
      <c r="I14113" s="30" t="str">
        <f>IF(G14113='Check Register'!$E$1,H14113,"")</f>
        <v/>
      </c>
      <c r="J14113" s="16" t="str">
        <f t="shared" si="663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2"/>
        <v>February 22</v>
      </c>
      <c r="H14114" s="27">
        <f t="shared" si="664"/>
        <v>14113</v>
      </c>
      <c r="I14114" s="30" t="str">
        <f>IF(G14114='Check Register'!$E$1,H14114,"")</f>
        <v/>
      </c>
      <c r="J14114" s="16" t="str">
        <f t="shared" si="663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2"/>
        <v>February 22</v>
      </c>
      <c r="H14115" s="27">
        <f t="shared" si="664"/>
        <v>14114</v>
      </c>
      <c r="I14115" s="30" t="str">
        <f>IF(G14115='Check Register'!$E$1,H14115,"")</f>
        <v/>
      </c>
      <c r="J14115" s="16" t="str">
        <f t="shared" si="663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2"/>
        <v>February 22</v>
      </c>
      <c r="H14116" s="27">
        <f t="shared" si="664"/>
        <v>14115</v>
      </c>
      <c r="I14116" s="30" t="str">
        <f>IF(G14116='Check Register'!$E$1,H14116,"")</f>
        <v/>
      </c>
      <c r="J14116" s="16" t="str">
        <f t="shared" si="663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2"/>
        <v>February 22</v>
      </c>
      <c r="H14117" s="27">
        <f t="shared" si="664"/>
        <v>14116</v>
      </c>
      <c r="I14117" s="30" t="str">
        <f>IF(G14117='Check Register'!$E$1,H14117,"")</f>
        <v/>
      </c>
      <c r="J14117" s="16" t="str">
        <f t="shared" si="663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2"/>
        <v>February 22</v>
      </c>
      <c r="H14118" s="27">
        <f t="shared" si="664"/>
        <v>14117</v>
      </c>
      <c r="I14118" s="30" t="str">
        <f>IF(G14118='Check Register'!$E$1,H14118,"")</f>
        <v/>
      </c>
      <c r="J14118" s="16" t="str">
        <f t="shared" si="663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2"/>
        <v>February 22</v>
      </c>
      <c r="H14119" s="27">
        <f t="shared" si="664"/>
        <v>14118</v>
      </c>
      <c r="I14119" s="30" t="str">
        <f>IF(G14119='Check Register'!$E$1,H14119,"")</f>
        <v/>
      </c>
      <c r="J14119" s="16" t="str">
        <f t="shared" si="663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2"/>
        <v>February 22</v>
      </c>
      <c r="H14120" s="27">
        <f t="shared" si="664"/>
        <v>14119</v>
      </c>
      <c r="I14120" s="30" t="str">
        <f>IF(G14120='Check Register'!$E$1,H14120,"")</f>
        <v/>
      </c>
      <c r="J14120" s="16" t="str">
        <f t="shared" si="663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2"/>
        <v>February 22</v>
      </c>
      <c r="H14121" s="27">
        <f t="shared" si="664"/>
        <v>14120</v>
      </c>
      <c r="I14121" s="30" t="str">
        <f>IF(G14121='Check Register'!$E$1,H14121,"")</f>
        <v/>
      </c>
      <c r="J14121" s="16" t="str">
        <f t="shared" si="663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2"/>
        <v>February 22</v>
      </c>
      <c r="H14122" s="27">
        <f t="shared" si="664"/>
        <v>14121</v>
      </c>
      <c r="I14122" s="30" t="str">
        <f>IF(G14122='Check Register'!$E$1,H14122,"")</f>
        <v/>
      </c>
      <c r="J14122" s="16" t="str">
        <f t="shared" si="663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2"/>
        <v>February 22</v>
      </c>
      <c r="H14123" s="27">
        <f t="shared" si="664"/>
        <v>14122</v>
      </c>
      <c r="I14123" s="30" t="str">
        <f>IF(G14123='Check Register'!$E$1,H14123,"")</f>
        <v/>
      </c>
      <c r="J14123" s="16" t="str">
        <f t="shared" si="663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2"/>
        <v>February 22</v>
      </c>
      <c r="H14124" s="27">
        <f t="shared" si="664"/>
        <v>14123</v>
      </c>
      <c r="I14124" s="30" t="str">
        <f>IF(G14124='Check Register'!$E$1,H14124,"")</f>
        <v/>
      </c>
      <c r="J14124" s="16" t="str">
        <f t="shared" si="663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2"/>
        <v>February 22</v>
      </c>
      <c r="H14125" s="27">
        <f t="shared" si="664"/>
        <v>14124</v>
      </c>
      <c r="I14125" s="30" t="str">
        <f>IF(G14125='Check Register'!$E$1,H14125,"")</f>
        <v/>
      </c>
      <c r="J14125" s="16" t="str">
        <f t="shared" si="663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2"/>
        <v>February 22</v>
      </c>
      <c r="H14126" s="27">
        <f t="shared" si="664"/>
        <v>14125</v>
      </c>
      <c r="I14126" s="30" t="str">
        <f>IF(G14126='Check Register'!$E$1,H14126,"")</f>
        <v/>
      </c>
      <c r="J14126" s="16" t="str">
        <f t="shared" si="663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2"/>
        <v>February 22</v>
      </c>
      <c r="H14127" s="27">
        <f t="shared" si="664"/>
        <v>14126</v>
      </c>
      <c r="I14127" s="30" t="str">
        <f>IF(G14127='Check Register'!$E$1,H14127,"")</f>
        <v/>
      </c>
      <c r="J14127" s="16" t="str">
        <f t="shared" si="663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2"/>
        <v>February 22</v>
      </c>
      <c r="H14128" s="27">
        <f t="shared" si="664"/>
        <v>14127</v>
      </c>
      <c r="I14128" s="30" t="str">
        <f>IF(G14128='Check Register'!$E$1,H14128,"")</f>
        <v/>
      </c>
      <c r="J14128" s="16" t="str">
        <f t="shared" si="663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2"/>
        <v>February 22</v>
      </c>
      <c r="H14129" s="27">
        <f t="shared" si="664"/>
        <v>14128</v>
      </c>
      <c r="I14129" s="30" t="str">
        <f>IF(G14129='Check Register'!$E$1,H14129,"")</f>
        <v/>
      </c>
      <c r="J14129" s="16" t="str">
        <f t="shared" si="663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2"/>
        <v>February 22</v>
      </c>
      <c r="H14130" s="27">
        <f t="shared" si="664"/>
        <v>14129</v>
      </c>
      <c r="I14130" s="30" t="str">
        <f>IF(G14130='Check Register'!$E$1,H14130,"")</f>
        <v/>
      </c>
      <c r="J14130" s="16" t="str">
        <f t="shared" si="663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2"/>
        <v>February 22</v>
      </c>
      <c r="H14131" s="27">
        <f t="shared" si="664"/>
        <v>14130</v>
      </c>
      <c r="I14131" s="30" t="str">
        <f>IF(G14131='Check Register'!$E$1,H14131,"")</f>
        <v/>
      </c>
      <c r="J14131" s="16" t="str">
        <f t="shared" si="663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2"/>
        <v>February 22</v>
      </c>
      <c r="H14132" s="27">
        <f t="shared" si="664"/>
        <v>14131</v>
      </c>
      <c r="I14132" s="30" t="str">
        <f>IF(G14132='Check Register'!$E$1,H14132,"")</f>
        <v/>
      </c>
      <c r="J14132" s="16" t="str">
        <f t="shared" si="663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2"/>
        <v>February 22</v>
      </c>
      <c r="H14133" s="27">
        <f t="shared" si="664"/>
        <v>14132</v>
      </c>
      <c r="I14133" s="30" t="str">
        <f>IF(G14133='Check Register'!$E$1,H14133,"")</f>
        <v/>
      </c>
      <c r="J14133" s="16" t="str">
        <f t="shared" si="663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2"/>
        <v>February 22</v>
      </c>
      <c r="H14134" s="27">
        <f t="shared" si="664"/>
        <v>14133</v>
      </c>
      <c r="I14134" s="30" t="str">
        <f>IF(G14134='Check Register'!$E$1,H14134,"")</f>
        <v/>
      </c>
      <c r="J14134" s="16" t="str">
        <f t="shared" si="663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2"/>
        <v>February 22</v>
      </c>
      <c r="H14135" s="27">
        <f t="shared" si="664"/>
        <v>14134</v>
      </c>
      <c r="I14135" s="30" t="str">
        <f>IF(G14135='Check Register'!$E$1,H14135,"")</f>
        <v/>
      </c>
      <c r="J14135" s="16" t="str">
        <f t="shared" si="663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2"/>
        <v>February 22</v>
      </c>
      <c r="H14136" s="27">
        <f t="shared" si="664"/>
        <v>14135</v>
      </c>
      <c r="I14136" s="30" t="str">
        <f>IF(G14136='Check Register'!$E$1,H14136,"")</f>
        <v/>
      </c>
      <c r="J14136" s="16" t="str">
        <f t="shared" si="663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2"/>
        <v>February 22</v>
      </c>
      <c r="H14137" s="27">
        <f t="shared" si="664"/>
        <v>14136</v>
      </c>
      <c r="I14137" s="30" t="str">
        <f>IF(G14137='Check Register'!$E$1,H14137,"")</f>
        <v/>
      </c>
      <c r="J14137" s="16" t="str">
        <f t="shared" si="663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2"/>
        <v>February 22</v>
      </c>
      <c r="H14138" s="27">
        <f t="shared" si="664"/>
        <v>14137</v>
      </c>
      <c r="I14138" s="30" t="str">
        <f>IF(G14138='Check Register'!$E$1,H14138,"")</f>
        <v/>
      </c>
      <c r="J14138" s="16" t="str">
        <f t="shared" si="663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2"/>
        <v>February 22</v>
      </c>
      <c r="H14139" s="27">
        <f t="shared" si="664"/>
        <v>14138</v>
      </c>
      <c r="I14139" s="30" t="str">
        <f>IF(G14139='Check Register'!$E$1,H14139,"")</f>
        <v/>
      </c>
      <c r="J14139" s="16" t="str">
        <f t="shared" si="663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2"/>
        <v>February 22</v>
      </c>
      <c r="H14140" s="27">
        <f t="shared" si="664"/>
        <v>14139</v>
      </c>
      <c r="I14140" s="30" t="str">
        <f>IF(G14140='Check Register'!$E$1,H14140,"")</f>
        <v/>
      </c>
      <c r="J14140" s="16" t="str">
        <f t="shared" si="663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2"/>
        <v>February 22</v>
      </c>
      <c r="H14141" s="27">
        <f t="shared" si="664"/>
        <v>14140</v>
      </c>
      <c r="I14141" s="30" t="str">
        <f>IF(G14141='Check Register'!$E$1,H14141,"")</f>
        <v/>
      </c>
      <c r="J14141" s="16" t="str">
        <f t="shared" si="663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2"/>
        <v>February 22</v>
      </c>
      <c r="H14142" s="27">
        <f t="shared" si="664"/>
        <v>14141</v>
      </c>
      <c r="I14142" s="30" t="str">
        <f>IF(G14142='Check Register'!$E$1,H14142,"")</f>
        <v/>
      </c>
      <c r="J14142" s="16" t="str">
        <f t="shared" si="663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2"/>
        <v>February 22</v>
      </c>
      <c r="H14143" s="27">
        <f t="shared" si="664"/>
        <v>14142</v>
      </c>
      <c r="I14143" s="30" t="str">
        <f>IF(G14143='Check Register'!$E$1,H14143,"")</f>
        <v/>
      </c>
      <c r="J14143" s="16" t="str">
        <f t="shared" si="663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2"/>
        <v>February 22</v>
      </c>
      <c r="H14144" s="27">
        <f t="shared" si="664"/>
        <v>14143</v>
      </c>
      <c r="I14144" s="30" t="str">
        <f>IF(G14144='Check Register'!$E$1,H14144,"")</f>
        <v/>
      </c>
      <c r="J14144" s="16" t="str">
        <f t="shared" si="663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2"/>
        <v>February 22</v>
      </c>
      <c r="H14145" s="27">
        <f t="shared" si="664"/>
        <v>14144</v>
      </c>
      <c r="I14145" s="30" t="str">
        <f>IF(G14145='Check Register'!$E$1,H14145,"")</f>
        <v/>
      </c>
      <c r="J14145" s="16" t="str">
        <f t="shared" si="663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5">VLOOKUP(C14146,W:Y,3,TRUE)</f>
        <v>February 22</v>
      </c>
      <c r="H14146" s="27">
        <f t="shared" si="664"/>
        <v>14145</v>
      </c>
      <c r="I14146" s="30" t="str">
        <f>IF(G14146='Check Register'!$E$1,H14146,"")</f>
        <v/>
      </c>
      <c r="J14146" s="16" t="str">
        <f t="shared" ref="J14146:J14202" si="666">IFERROR(SMALL($I$2:$I$100000,H14146),"")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5"/>
        <v>February 22</v>
      </c>
      <c r="H14147" s="27">
        <f t="shared" si="664"/>
        <v>14146</v>
      </c>
      <c r="I14147" s="30" t="str">
        <f>IF(G14147='Check Register'!$E$1,H14147,"")</f>
        <v/>
      </c>
      <c r="J14147" s="16" t="str">
        <f t="shared" si="666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5"/>
        <v>February 22</v>
      </c>
      <c r="H14148" s="27">
        <f t="shared" si="664"/>
        <v>14147</v>
      </c>
      <c r="I14148" s="30" t="str">
        <f>IF(G14148='Check Register'!$E$1,H14148,"")</f>
        <v/>
      </c>
      <c r="J14148" s="16" t="str">
        <f t="shared" si="666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5"/>
        <v>February 22</v>
      </c>
      <c r="H14149" s="27">
        <f t="shared" si="664"/>
        <v>14148</v>
      </c>
      <c r="I14149" s="30" t="str">
        <f>IF(G14149='Check Register'!$E$1,H14149,"")</f>
        <v/>
      </c>
      <c r="J14149" s="16" t="str">
        <f t="shared" si="666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5"/>
        <v>February 22</v>
      </c>
      <c r="H14150" s="27">
        <f t="shared" si="664"/>
        <v>14149</v>
      </c>
      <c r="I14150" s="30" t="str">
        <f>IF(G14150='Check Register'!$E$1,H14150,"")</f>
        <v/>
      </c>
      <c r="J14150" s="16" t="str">
        <f t="shared" si="666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5"/>
        <v>February 22</v>
      </c>
      <c r="H14151" s="27">
        <f t="shared" si="664"/>
        <v>14150</v>
      </c>
      <c r="I14151" s="30" t="str">
        <f>IF(G14151='Check Register'!$E$1,H14151,"")</f>
        <v/>
      </c>
      <c r="J14151" s="16" t="str">
        <f t="shared" si="666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5"/>
        <v>February 22</v>
      </c>
      <c r="H14152" s="27">
        <f t="shared" ref="H14152:H14215" si="667">1+H14151</f>
        <v>14151</v>
      </c>
      <c r="I14152" s="30" t="str">
        <f>IF(G14152='Check Register'!$E$1,H14152,"")</f>
        <v/>
      </c>
      <c r="J14152" s="16" t="str">
        <f t="shared" si="666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5"/>
        <v>February 22</v>
      </c>
      <c r="H14153" s="27">
        <f t="shared" si="667"/>
        <v>14152</v>
      </c>
      <c r="I14153" s="30" t="str">
        <f>IF(G14153='Check Register'!$E$1,H14153,"")</f>
        <v/>
      </c>
      <c r="J14153" s="16" t="str">
        <f t="shared" si="666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5"/>
        <v>February 22</v>
      </c>
      <c r="H14154" s="27">
        <f t="shared" si="667"/>
        <v>14153</v>
      </c>
      <c r="I14154" s="30" t="str">
        <f>IF(G14154='Check Register'!$E$1,H14154,"")</f>
        <v/>
      </c>
      <c r="J14154" s="16" t="str">
        <f t="shared" si="666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5"/>
        <v>February 22</v>
      </c>
      <c r="H14155" s="27">
        <f t="shared" si="667"/>
        <v>14154</v>
      </c>
      <c r="I14155" s="30" t="str">
        <f>IF(G14155='Check Register'!$E$1,H14155,"")</f>
        <v/>
      </c>
      <c r="J14155" s="16" t="str">
        <f t="shared" si="666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5"/>
        <v>February 22</v>
      </c>
      <c r="H14156" s="27">
        <f t="shared" si="667"/>
        <v>14155</v>
      </c>
      <c r="I14156" s="30" t="str">
        <f>IF(G14156='Check Register'!$E$1,H14156,"")</f>
        <v/>
      </c>
      <c r="J14156" s="16" t="str">
        <f t="shared" si="666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5"/>
        <v>February 22</v>
      </c>
      <c r="H14157" s="27">
        <f t="shared" si="667"/>
        <v>14156</v>
      </c>
      <c r="I14157" s="30" t="str">
        <f>IF(G14157='Check Register'!$E$1,H14157,"")</f>
        <v/>
      </c>
      <c r="J14157" s="16" t="str">
        <f t="shared" si="666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5"/>
        <v>February 22</v>
      </c>
      <c r="H14158" s="27">
        <f t="shared" si="667"/>
        <v>14157</v>
      </c>
      <c r="I14158" s="30" t="str">
        <f>IF(G14158='Check Register'!$E$1,H14158,"")</f>
        <v/>
      </c>
      <c r="J14158" s="16" t="str">
        <f t="shared" si="666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5"/>
        <v>February 22</v>
      </c>
      <c r="H14159" s="27">
        <f t="shared" si="667"/>
        <v>14158</v>
      </c>
      <c r="I14159" s="30" t="str">
        <f>IF(G14159='Check Register'!$E$1,H14159,"")</f>
        <v/>
      </c>
      <c r="J14159" s="16" t="str">
        <f t="shared" si="666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5"/>
        <v>February 22</v>
      </c>
      <c r="H14160" s="27">
        <f t="shared" si="667"/>
        <v>14159</v>
      </c>
      <c r="I14160" s="30" t="str">
        <f>IF(G14160='Check Register'!$E$1,H14160,"")</f>
        <v/>
      </c>
      <c r="J14160" s="16" t="str">
        <f t="shared" si="666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5"/>
        <v>February 22</v>
      </c>
      <c r="H14161" s="27">
        <f t="shared" si="667"/>
        <v>14160</v>
      </c>
      <c r="I14161" s="30" t="str">
        <f>IF(G14161='Check Register'!$E$1,H14161,"")</f>
        <v/>
      </c>
      <c r="J14161" s="16" t="str">
        <f t="shared" si="666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5"/>
        <v>February 22</v>
      </c>
      <c r="H14162" s="27">
        <f t="shared" si="667"/>
        <v>14161</v>
      </c>
      <c r="I14162" s="30" t="str">
        <f>IF(G14162='Check Register'!$E$1,H14162,"")</f>
        <v/>
      </c>
      <c r="J14162" s="16" t="str">
        <f t="shared" si="666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5"/>
        <v>February 22</v>
      </c>
      <c r="H14163" s="27">
        <f t="shared" si="667"/>
        <v>14162</v>
      </c>
      <c r="I14163" s="30" t="str">
        <f>IF(G14163='Check Register'!$E$1,H14163,"")</f>
        <v/>
      </c>
      <c r="J14163" s="16" t="str">
        <f t="shared" si="666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5"/>
        <v>February 22</v>
      </c>
      <c r="H14164" s="27">
        <f t="shared" si="667"/>
        <v>14163</v>
      </c>
      <c r="I14164" s="30" t="str">
        <f>IF(G14164='Check Register'!$E$1,H14164,"")</f>
        <v/>
      </c>
      <c r="J14164" s="16" t="str">
        <f t="shared" si="666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5"/>
        <v>February 22</v>
      </c>
      <c r="H14165" s="27">
        <f t="shared" si="667"/>
        <v>14164</v>
      </c>
      <c r="I14165" s="30" t="str">
        <f>IF(G14165='Check Register'!$E$1,H14165,"")</f>
        <v/>
      </c>
      <c r="J14165" s="16" t="str">
        <f t="shared" si="666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5"/>
        <v>February 22</v>
      </c>
      <c r="H14166" s="27">
        <f t="shared" si="667"/>
        <v>14165</v>
      </c>
      <c r="I14166" s="30" t="str">
        <f>IF(G14166='Check Register'!$E$1,H14166,"")</f>
        <v/>
      </c>
      <c r="J14166" s="16" t="str">
        <f t="shared" si="666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5"/>
        <v>February 22</v>
      </c>
      <c r="H14167" s="27">
        <f t="shared" si="667"/>
        <v>14166</v>
      </c>
      <c r="I14167" s="30" t="str">
        <f>IF(G14167='Check Register'!$E$1,H14167,"")</f>
        <v/>
      </c>
      <c r="J14167" s="16" t="str">
        <f t="shared" si="666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5"/>
        <v>February 22</v>
      </c>
      <c r="H14168" s="27">
        <f t="shared" si="667"/>
        <v>14167</v>
      </c>
      <c r="I14168" s="30" t="str">
        <f>IF(G14168='Check Register'!$E$1,H14168,"")</f>
        <v/>
      </c>
      <c r="J14168" s="16" t="str">
        <f t="shared" si="666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5"/>
        <v>February 22</v>
      </c>
      <c r="H14169" s="27">
        <f t="shared" si="667"/>
        <v>14168</v>
      </c>
      <c r="I14169" s="30" t="str">
        <f>IF(G14169='Check Register'!$E$1,H14169,"")</f>
        <v/>
      </c>
      <c r="J14169" s="16" t="str">
        <f t="shared" si="666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5"/>
        <v>February 22</v>
      </c>
      <c r="H14170" s="27">
        <f t="shared" si="667"/>
        <v>14169</v>
      </c>
      <c r="I14170" s="30" t="str">
        <f>IF(G14170='Check Register'!$E$1,H14170,"")</f>
        <v/>
      </c>
      <c r="J14170" s="16" t="str">
        <f t="shared" si="666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5"/>
        <v>February 22</v>
      </c>
      <c r="H14171" s="27">
        <f t="shared" si="667"/>
        <v>14170</v>
      </c>
      <c r="I14171" s="30" t="str">
        <f>IF(G14171='Check Register'!$E$1,H14171,"")</f>
        <v/>
      </c>
      <c r="J14171" s="16" t="str">
        <f t="shared" si="666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5"/>
        <v>February 22</v>
      </c>
      <c r="H14172" s="27">
        <f t="shared" si="667"/>
        <v>14171</v>
      </c>
      <c r="I14172" s="30" t="str">
        <f>IF(G14172='Check Register'!$E$1,H14172,"")</f>
        <v/>
      </c>
      <c r="J14172" s="16" t="str">
        <f t="shared" si="666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5"/>
        <v>February 22</v>
      </c>
      <c r="H14173" s="27">
        <f t="shared" si="667"/>
        <v>14172</v>
      </c>
      <c r="I14173" s="30" t="str">
        <f>IF(G14173='Check Register'!$E$1,H14173,"")</f>
        <v/>
      </c>
      <c r="J14173" s="16" t="str">
        <f t="shared" si="666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5"/>
        <v>February 22</v>
      </c>
      <c r="H14174" s="27">
        <f t="shared" si="667"/>
        <v>14173</v>
      </c>
      <c r="I14174" s="30" t="str">
        <f>IF(G14174='Check Register'!$E$1,H14174,"")</f>
        <v/>
      </c>
      <c r="J14174" s="16" t="str">
        <f t="shared" si="666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5"/>
        <v>February 22</v>
      </c>
      <c r="H14175" s="27">
        <f t="shared" si="667"/>
        <v>14174</v>
      </c>
      <c r="I14175" s="30" t="str">
        <f>IF(G14175='Check Register'!$E$1,H14175,"")</f>
        <v/>
      </c>
      <c r="J14175" s="16" t="str">
        <f t="shared" si="666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5"/>
        <v>February 22</v>
      </c>
      <c r="H14176" s="27">
        <f t="shared" si="667"/>
        <v>14175</v>
      </c>
      <c r="I14176" s="30" t="str">
        <f>IF(G14176='Check Register'!$E$1,H14176,"")</f>
        <v/>
      </c>
      <c r="J14176" s="16" t="str">
        <f t="shared" si="666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5"/>
        <v>February 22</v>
      </c>
      <c r="H14177" s="27">
        <f t="shared" si="667"/>
        <v>14176</v>
      </c>
      <c r="I14177" s="30" t="str">
        <f>IF(G14177='Check Register'!$E$1,H14177,"")</f>
        <v/>
      </c>
      <c r="J14177" s="16" t="str">
        <f t="shared" si="666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5"/>
        <v>February 22</v>
      </c>
      <c r="H14178" s="27">
        <f t="shared" si="667"/>
        <v>14177</v>
      </c>
      <c r="I14178" s="30" t="str">
        <f>IF(G14178='Check Register'!$E$1,H14178,"")</f>
        <v/>
      </c>
      <c r="J14178" s="16" t="str">
        <f t="shared" si="666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5"/>
        <v>February 22</v>
      </c>
      <c r="H14179" s="27">
        <f t="shared" si="667"/>
        <v>14178</v>
      </c>
      <c r="I14179" s="30" t="str">
        <f>IF(G14179='Check Register'!$E$1,H14179,"")</f>
        <v/>
      </c>
      <c r="J14179" s="16" t="str">
        <f t="shared" si="666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5"/>
        <v>February 22</v>
      </c>
      <c r="H14180" s="27">
        <f t="shared" si="667"/>
        <v>14179</v>
      </c>
      <c r="I14180" s="30" t="str">
        <f>IF(G14180='Check Register'!$E$1,H14180,"")</f>
        <v/>
      </c>
      <c r="J14180" s="16" t="str">
        <f t="shared" si="666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5"/>
        <v>February 22</v>
      </c>
      <c r="H14181" s="27">
        <f t="shared" si="667"/>
        <v>14180</v>
      </c>
      <c r="I14181" s="30" t="str">
        <f>IF(G14181='Check Register'!$E$1,H14181,"")</f>
        <v/>
      </c>
      <c r="J14181" s="16" t="str">
        <f t="shared" si="666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5"/>
        <v>February 22</v>
      </c>
      <c r="H14182" s="27">
        <f t="shared" si="667"/>
        <v>14181</v>
      </c>
      <c r="I14182" s="30" t="str">
        <f>IF(G14182='Check Register'!$E$1,H14182,"")</f>
        <v/>
      </c>
      <c r="J14182" s="16" t="str">
        <f t="shared" si="666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5"/>
        <v>February 22</v>
      </c>
      <c r="H14183" s="27">
        <f t="shared" si="667"/>
        <v>14182</v>
      </c>
      <c r="I14183" s="30" t="str">
        <f>IF(G14183='Check Register'!$E$1,H14183,"")</f>
        <v/>
      </c>
      <c r="J14183" s="16" t="str">
        <f t="shared" si="666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5"/>
        <v>February 22</v>
      </c>
      <c r="H14184" s="27">
        <f t="shared" si="667"/>
        <v>14183</v>
      </c>
      <c r="I14184" s="30" t="str">
        <f>IF(G14184='Check Register'!$E$1,H14184,"")</f>
        <v/>
      </c>
      <c r="J14184" s="16" t="str">
        <f t="shared" si="666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5"/>
        <v>February 22</v>
      </c>
      <c r="H14185" s="27">
        <f t="shared" si="667"/>
        <v>14184</v>
      </c>
      <c r="I14185" s="30" t="str">
        <f>IF(G14185='Check Register'!$E$1,H14185,"")</f>
        <v/>
      </c>
      <c r="J14185" s="16" t="str">
        <f t="shared" si="666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5"/>
        <v>February 22</v>
      </c>
      <c r="H14186" s="27">
        <f t="shared" si="667"/>
        <v>14185</v>
      </c>
      <c r="I14186" s="30" t="str">
        <f>IF(G14186='Check Register'!$E$1,H14186,"")</f>
        <v/>
      </c>
      <c r="J14186" s="16" t="str">
        <f t="shared" si="666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5"/>
        <v>February 22</v>
      </c>
      <c r="H14187" s="27">
        <f t="shared" si="667"/>
        <v>14186</v>
      </c>
      <c r="I14187" s="30" t="str">
        <f>IF(G14187='Check Register'!$E$1,H14187,"")</f>
        <v/>
      </c>
      <c r="J14187" s="16" t="str">
        <f t="shared" si="666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5"/>
        <v>February 22</v>
      </c>
      <c r="H14188" s="27">
        <f t="shared" si="667"/>
        <v>14187</v>
      </c>
      <c r="I14188" s="30" t="str">
        <f>IF(G14188='Check Register'!$E$1,H14188,"")</f>
        <v/>
      </c>
      <c r="J14188" s="16" t="str">
        <f t="shared" si="666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5"/>
        <v>February 22</v>
      </c>
      <c r="H14189" s="27">
        <f t="shared" si="667"/>
        <v>14188</v>
      </c>
      <c r="I14189" s="30" t="str">
        <f>IF(G14189='Check Register'!$E$1,H14189,"")</f>
        <v/>
      </c>
      <c r="J14189" s="16" t="str">
        <f t="shared" si="666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5"/>
        <v>February 22</v>
      </c>
      <c r="H14190" s="27">
        <f t="shared" si="667"/>
        <v>14189</v>
      </c>
      <c r="I14190" s="30" t="str">
        <f>IF(G14190='Check Register'!$E$1,H14190,"")</f>
        <v/>
      </c>
      <c r="J14190" s="16" t="str">
        <f t="shared" si="666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5"/>
        <v>February 22</v>
      </c>
      <c r="H14191" s="27">
        <f t="shared" si="667"/>
        <v>14190</v>
      </c>
      <c r="I14191" s="30" t="str">
        <f>IF(G14191='Check Register'!$E$1,H14191,"")</f>
        <v/>
      </c>
      <c r="J14191" s="16" t="str">
        <f t="shared" si="666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5"/>
        <v>February 22</v>
      </c>
      <c r="H14192" s="27">
        <f t="shared" si="667"/>
        <v>14191</v>
      </c>
      <c r="I14192" s="30" t="str">
        <f>IF(G14192='Check Register'!$E$1,H14192,"")</f>
        <v/>
      </c>
      <c r="J14192" s="16" t="str">
        <f t="shared" si="666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5"/>
        <v>February 22</v>
      </c>
      <c r="H14193" s="27">
        <f t="shared" si="667"/>
        <v>14192</v>
      </c>
      <c r="I14193" s="30" t="str">
        <f>IF(G14193='Check Register'!$E$1,H14193,"")</f>
        <v/>
      </c>
      <c r="J14193" s="16" t="str">
        <f t="shared" si="666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5"/>
        <v>February 22</v>
      </c>
      <c r="H14194" s="27">
        <f t="shared" si="667"/>
        <v>14193</v>
      </c>
      <c r="I14194" s="30" t="str">
        <f>IF(G14194='Check Register'!$E$1,H14194,"")</f>
        <v/>
      </c>
      <c r="J14194" s="16" t="str">
        <f t="shared" si="666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5"/>
        <v>February 22</v>
      </c>
      <c r="H14195" s="27">
        <f t="shared" si="667"/>
        <v>14194</v>
      </c>
      <c r="I14195" s="30" t="str">
        <f>IF(G14195='Check Register'!$E$1,H14195,"")</f>
        <v/>
      </c>
      <c r="J14195" s="16" t="str">
        <f t="shared" si="666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5"/>
        <v>February 22</v>
      </c>
      <c r="H14196" s="27">
        <f t="shared" si="667"/>
        <v>14195</v>
      </c>
      <c r="I14196" s="30" t="str">
        <f>IF(G14196='Check Register'!$E$1,H14196,"")</f>
        <v/>
      </c>
      <c r="J14196" s="16" t="str">
        <f t="shared" si="666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5"/>
        <v>February 22</v>
      </c>
      <c r="H14197" s="27">
        <f t="shared" si="667"/>
        <v>14196</v>
      </c>
      <c r="I14197" s="30" t="str">
        <f>IF(G14197='Check Register'!$E$1,H14197,"")</f>
        <v/>
      </c>
      <c r="J14197" s="16" t="str">
        <f t="shared" si="666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5"/>
        <v>February 22</v>
      </c>
      <c r="H14198" s="27">
        <f t="shared" si="667"/>
        <v>14197</v>
      </c>
      <c r="I14198" s="30" t="str">
        <f>IF(G14198='Check Register'!$E$1,H14198,"")</f>
        <v/>
      </c>
      <c r="J14198" s="16" t="str">
        <f t="shared" si="666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5"/>
        <v>February 22</v>
      </c>
      <c r="H14199" s="27">
        <f t="shared" si="667"/>
        <v>14198</v>
      </c>
      <c r="I14199" s="30" t="str">
        <f>IF(G14199='Check Register'!$E$1,H14199,"")</f>
        <v/>
      </c>
      <c r="J14199" s="16" t="str">
        <f t="shared" si="666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5"/>
        <v>February 22</v>
      </c>
      <c r="H14200" s="27">
        <f t="shared" si="667"/>
        <v>14199</v>
      </c>
      <c r="I14200" s="30" t="str">
        <f>IF(G14200='Check Register'!$E$1,H14200,"")</f>
        <v/>
      </c>
      <c r="J14200" s="16" t="str">
        <f t="shared" si="666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5"/>
        <v>February 22</v>
      </c>
      <c r="H14201" s="27">
        <f t="shared" si="667"/>
        <v>14200</v>
      </c>
      <c r="I14201" s="30" t="str">
        <f>IF(G14201='Check Register'!$E$1,H14201,"")</f>
        <v/>
      </c>
      <c r="J14201" s="16" t="str">
        <f t="shared" si="666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5"/>
        <v>February 22</v>
      </c>
      <c r="H14202" s="27">
        <f t="shared" si="667"/>
        <v>14201</v>
      </c>
      <c r="I14202" s="30" t="str">
        <f>IF(G14202='Check Register'!$E$1,H14202,"")</f>
        <v/>
      </c>
      <c r="J14202" s="16" t="str">
        <f t="shared" si="666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5"/>
        <v>February 22</v>
      </c>
      <c r="H14203" s="27">
        <f t="shared" si="667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5"/>
        <v>February 22</v>
      </c>
      <c r="H14204" s="27">
        <f t="shared" si="667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5"/>
        <v>February 22</v>
      </c>
      <c r="H14205" s="27">
        <f t="shared" si="667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5"/>
        <v>February 22</v>
      </c>
      <c r="H14206" s="27">
        <f t="shared" si="667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5"/>
        <v>February 22</v>
      </c>
      <c r="H14207" s="27">
        <f t="shared" si="667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5"/>
        <v>February 22</v>
      </c>
      <c r="H14208" s="27">
        <f t="shared" si="667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5"/>
        <v>March 22</v>
      </c>
      <c r="H14209" s="27">
        <f t="shared" si="667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8">VLOOKUP(C14210,W:Y,3,TRUE)</f>
        <v>March 22</v>
      </c>
      <c r="H14210" s="27">
        <f t="shared" si="667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8"/>
        <v>March 22</v>
      </c>
      <c r="H14211" s="27">
        <f t="shared" si="667"/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8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8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8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8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8"/>
        <v>March 22</v>
      </c>
      <c r="H14216" s="27">
        <f t="shared" ref="H14216:H14279" si="669">1+H14215</f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8"/>
        <v>March 22</v>
      </c>
      <c r="H14217" s="27">
        <f t="shared" si="669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8"/>
        <v>March 22</v>
      </c>
      <c r="H14218" s="27">
        <f t="shared" si="669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8"/>
        <v>March 22</v>
      </c>
      <c r="H14219" s="27">
        <f t="shared" si="669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8"/>
        <v>March 22</v>
      </c>
      <c r="H14220" s="27">
        <f t="shared" si="669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8"/>
        <v>March 22</v>
      </c>
      <c r="H14221" s="27">
        <f t="shared" si="669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8"/>
        <v>March 22</v>
      </c>
      <c r="H14222" s="27">
        <f t="shared" si="669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8"/>
        <v>March 22</v>
      </c>
      <c r="H14223" s="27">
        <f t="shared" si="669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8"/>
        <v>March 22</v>
      </c>
      <c r="H14224" s="27">
        <f t="shared" si="669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8"/>
        <v>March 22</v>
      </c>
      <c r="H14225" s="27">
        <f t="shared" si="669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8"/>
        <v>March 22</v>
      </c>
      <c r="H14226" s="27">
        <f t="shared" si="669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8"/>
        <v>March 22</v>
      </c>
      <c r="H14227" s="27">
        <f t="shared" si="669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8"/>
        <v>March 22</v>
      </c>
      <c r="H14228" s="27">
        <f t="shared" si="669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8"/>
        <v>March 22</v>
      </c>
      <c r="H14229" s="27">
        <f t="shared" si="669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8"/>
        <v>March 22</v>
      </c>
      <c r="H14230" s="27">
        <f t="shared" si="669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8"/>
        <v>March 22</v>
      </c>
      <c r="H14231" s="27">
        <f t="shared" si="669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8"/>
        <v>March 22</v>
      </c>
      <c r="H14232" s="27">
        <f t="shared" si="669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8"/>
        <v>March 22</v>
      </c>
      <c r="H14233" s="27">
        <f t="shared" si="669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8"/>
        <v>March 22</v>
      </c>
      <c r="H14234" s="27">
        <f t="shared" si="669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8"/>
        <v>March 22</v>
      </c>
      <c r="H14235" s="27">
        <f t="shared" si="669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8"/>
        <v>March 22</v>
      </c>
      <c r="H14236" s="27">
        <f t="shared" si="669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8"/>
        <v>March 22</v>
      </c>
      <c r="H14237" s="27">
        <f t="shared" si="669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8"/>
        <v>March 22</v>
      </c>
      <c r="H14238" s="27">
        <f t="shared" si="669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8"/>
        <v>March 22</v>
      </c>
      <c r="H14239" s="27">
        <f t="shared" si="669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8"/>
        <v>March 22</v>
      </c>
      <c r="H14240" s="27">
        <f t="shared" si="669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8"/>
        <v>March 22</v>
      </c>
      <c r="H14241" s="27">
        <f t="shared" si="669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8"/>
        <v>March 22</v>
      </c>
      <c r="H14242" s="27">
        <f t="shared" si="669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8"/>
        <v>March 22</v>
      </c>
      <c r="H14243" s="27">
        <f t="shared" si="669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8"/>
        <v>March 22</v>
      </c>
      <c r="H14244" s="27">
        <f t="shared" si="669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8"/>
        <v>March 22</v>
      </c>
      <c r="H14245" s="27">
        <f t="shared" si="669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8"/>
        <v>March 22</v>
      </c>
      <c r="H14246" s="27">
        <f t="shared" si="669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8"/>
        <v>March 22</v>
      </c>
      <c r="H14247" s="27">
        <f t="shared" si="669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8"/>
        <v>March 22</v>
      </c>
      <c r="H14248" s="27">
        <f t="shared" si="669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8"/>
        <v>March 22</v>
      </c>
      <c r="H14249" s="27">
        <f t="shared" si="669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8"/>
        <v>March 22</v>
      </c>
      <c r="H14250" s="27">
        <f t="shared" si="669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8"/>
        <v>March 22</v>
      </c>
      <c r="H14251" s="27">
        <f t="shared" si="669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8"/>
        <v>March 22</v>
      </c>
      <c r="H14252" s="27">
        <f t="shared" si="669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8"/>
        <v>March 22</v>
      </c>
      <c r="H14253" s="27">
        <f t="shared" si="669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8"/>
        <v>March 22</v>
      </c>
      <c r="H14254" s="27">
        <f t="shared" si="669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8"/>
        <v>March 22</v>
      </c>
      <c r="H14255" s="27">
        <f t="shared" si="669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8"/>
        <v>March 22</v>
      </c>
      <c r="H14256" s="27">
        <f t="shared" si="669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8"/>
        <v>March 22</v>
      </c>
      <c r="H14257" s="27">
        <f t="shared" si="669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8"/>
        <v>March 22</v>
      </c>
      <c r="H14258" s="27">
        <f t="shared" si="669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8"/>
        <v>March 22</v>
      </c>
      <c r="H14259" s="27">
        <f t="shared" si="669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8"/>
        <v>March 22</v>
      </c>
      <c r="H14260" s="27">
        <f t="shared" si="669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8"/>
        <v>March 22</v>
      </c>
      <c r="H14261" s="27">
        <f t="shared" si="669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8"/>
        <v>March 22</v>
      </c>
      <c r="H14262" s="27">
        <f t="shared" si="669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8"/>
        <v>March 22</v>
      </c>
      <c r="H14263" s="27">
        <f t="shared" si="669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8"/>
        <v>March 22</v>
      </c>
      <c r="H14264" s="27">
        <f t="shared" si="669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8"/>
        <v>March 22</v>
      </c>
      <c r="H14265" s="27">
        <f t="shared" si="669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8"/>
        <v>March 22</v>
      </c>
      <c r="H14266" s="27">
        <f t="shared" si="669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8"/>
        <v>March 22</v>
      </c>
      <c r="H14267" s="27">
        <f t="shared" si="669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8"/>
        <v>March 22</v>
      </c>
      <c r="H14268" s="27">
        <f t="shared" si="669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8"/>
        <v>March 22</v>
      </c>
      <c r="H14269" s="27">
        <f t="shared" si="669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8"/>
        <v>March 22</v>
      </c>
      <c r="H14270" s="27">
        <f t="shared" si="669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8"/>
        <v>March 22</v>
      </c>
      <c r="H14271" s="27">
        <f t="shared" si="669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8"/>
        <v>March 22</v>
      </c>
      <c r="H14272" s="27">
        <f t="shared" si="669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8"/>
        <v>March 22</v>
      </c>
      <c r="H14273" s="27">
        <f t="shared" si="669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70">VLOOKUP(C14274,W:Y,3,TRUE)</f>
        <v>March 22</v>
      </c>
      <c r="H14274" s="27">
        <f t="shared" si="669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70"/>
        <v>March 22</v>
      </c>
      <c r="H14275" s="27">
        <f t="shared" si="669"/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70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70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70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70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70"/>
        <v>March 22</v>
      </c>
      <c r="H14280" s="27">
        <f t="shared" ref="H14280:H14343" si="671">1+H14279</f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70"/>
        <v>March 22</v>
      </c>
      <c r="H14281" s="27">
        <f t="shared" si="671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70"/>
        <v>March 22</v>
      </c>
      <c r="H14282" s="27">
        <f t="shared" si="671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70"/>
        <v>March 22</v>
      </c>
      <c r="H14283" s="27">
        <f t="shared" si="671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70"/>
        <v>March 22</v>
      </c>
      <c r="H14284" s="27">
        <f t="shared" si="671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70"/>
        <v>March 22</v>
      </c>
      <c r="H14285" s="27">
        <f t="shared" si="671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70"/>
        <v>March 22</v>
      </c>
      <c r="H14286" s="27">
        <f t="shared" si="671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70"/>
        <v>March 22</v>
      </c>
      <c r="H14287" s="27">
        <f t="shared" si="671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70"/>
        <v>March 22</v>
      </c>
      <c r="H14288" s="27">
        <f t="shared" si="671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70"/>
        <v>March 22</v>
      </c>
      <c r="H14289" s="27">
        <f t="shared" si="671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70"/>
        <v>March 22</v>
      </c>
      <c r="H14290" s="27">
        <f t="shared" si="671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70"/>
        <v>March 22</v>
      </c>
      <c r="H14291" s="27">
        <f t="shared" si="671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70"/>
        <v>March 22</v>
      </c>
      <c r="H14292" s="27">
        <f t="shared" si="671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70"/>
        <v>March 22</v>
      </c>
      <c r="H14293" s="27">
        <f t="shared" si="671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70"/>
        <v>March 22</v>
      </c>
      <c r="H14294" s="27">
        <f t="shared" si="671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70"/>
        <v>March 22</v>
      </c>
      <c r="H14295" s="27">
        <f t="shared" si="671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70"/>
        <v>March 22</v>
      </c>
      <c r="H14296" s="27">
        <f t="shared" si="671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70"/>
        <v>March 22</v>
      </c>
      <c r="H14297" s="27">
        <f t="shared" si="671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70"/>
        <v>March 22</v>
      </c>
      <c r="H14298" s="27">
        <f t="shared" si="671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70"/>
        <v>March 22</v>
      </c>
      <c r="H14299" s="27">
        <f t="shared" si="671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70"/>
        <v>March 22</v>
      </c>
      <c r="H14300" s="27">
        <f t="shared" si="671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70"/>
        <v>March 22</v>
      </c>
      <c r="H14301" s="27">
        <f t="shared" si="671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70"/>
        <v>March 22</v>
      </c>
      <c r="H14302" s="27">
        <f t="shared" si="671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70"/>
        <v>March 22</v>
      </c>
      <c r="H14303" s="27">
        <f t="shared" si="671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70"/>
        <v>March 22</v>
      </c>
      <c r="H14304" s="27">
        <f t="shared" si="671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70"/>
        <v>March 22</v>
      </c>
      <c r="H14305" s="27">
        <f t="shared" si="671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70"/>
        <v>March 22</v>
      </c>
      <c r="H14306" s="27">
        <f t="shared" si="671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70"/>
        <v>March 22</v>
      </c>
      <c r="H14307" s="27">
        <f t="shared" si="671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70"/>
        <v>March 22</v>
      </c>
      <c r="H14308" s="27">
        <f t="shared" si="671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70"/>
        <v>March 22</v>
      </c>
      <c r="H14309" s="27">
        <f t="shared" si="671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70"/>
        <v>March 22</v>
      </c>
      <c r="H14310" s="27">
        <f t="shared" si="671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70"/>
        <v>March 22</v>
      </c>
      <c r="H14311" s="27">
        <f t="shared" si="671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70"/>
        <v>March 22</v>
      </c>
      <c r="H14312" s="27">
        <f t="shared" si="671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70"/>
        <v>March 22</v>
      </c>
      <c r="H14313" s="27">
        <f t="shared" si="671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70"/>
        <v>March 22</v>
      </c>
      <c r="H14314" s="27">
        <f t="shared" si="671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70"/>
        <v>March 22</v>
      </c>
      <c r="H14315" s="27">
        <f t="shared" si="671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70"/>
        <v>March 22</v>
      </c>
      <c r="H14316" s="27">
        <f t="shared" si="671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70"/>
        <v>March 22</v>
      </c>
      <c r="H14317" s="27">
        <f t="shared" si="671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70"/>
        <v>March 22</v>
      </c>
      <c r="H14318" s="27">
        <f t="shared" si="671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70"/>
        <v>March 22</v>
      </c>
      <c r="H14319" s="27">
        <f t="shared" si="671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70"/>
        <v>March 22</v>
      </c>
      <c r="H14320" s="27">
        <f t="shared" si="671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70"/>
        <v>March 22</v>
      </c>
      <c r="H14321" s="27">
        <f t="shared" si="671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70"/>
        <v>March 22</v>
      </c>
      <c r="H14322" s="27">
        <f t="shared" si="671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70"/>
        <v>March 22</v>
      </c>
      <c r="H14323" s="27">
        <f t="shared" si="671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70"/>
        <v>March 22</v>
      </c>
      <c r="H14324" s="27">
        <f t="shared" si="671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70"/>
        <v>March 22</v>
      </c>
      <c r="H14325" s="27">
        <f t="shared" si="671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70"/>
        <v>March 22</v>
      </c>
      <c r="H14326" s="27">
        <f t="shared" si="671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70"/>
        <v>March 22</v>
      </c>
      <c r="H14327" s="27">
        <f t="shared" si="671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70"/>
        <v>March 22</v>
      </c>
      <c r="H14328" s="27">
        <f t="shared" si="671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70"/>
        <v>March 22</v>
      </c>
      <c r="H14329" s="27">
        <f t="shared" si="671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70"/>
        <v>March 22</v>
      </c>
      <c r="H14330" s="27">
        <f t="shared" si="671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70"/>
        <v>March 22</v>
      </c>
      <c r="H14331" s="27">
        <f t="shared" si="671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70"/>
        <v>March 22</v>
      </c>
      <c r="H14332" s="27">
        <f t="shared" si="671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70"/>
        <v>March 22</v>
      </c>
      <c r="H14333" s="27">
        <f t="shared" si="671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70"/>
        <v>March 22</v>
      </c>
      <c r="H14334" s="27">
        <f t="shared" si="671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70"/>
        <v>March 22</v>
      </c>
      <c r="H14335" s="27">
        <f t="shared" si="671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70"/>
        <v>March 22</v>
      </c>
      <c r="H14336" s="27">
        <f t="shared" si="671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70"/>
        <v>March 22</v>
      </c>
      <c r="H14337" s="27">
        <f t="shared" si="671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2">VLOOKUP(C14338,W:Y,3,TRUE)</f>
        <v>March 22</v>
      </c>
      <c r="H14338" s="27">
        <f t="shared" si="671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2"/>
        <v>March 22</v>
      </c>
      <c r="H14339" s="27">
        <f t="shared" si="671"/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2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2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2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2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2"/>
        <v>March 22</v>
      </c>
      <c r="H14344" s="27">
        <f t="shared" ref="H14344:H14407" si="673">1+H14343</f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2"/>
        <v>March 22</v>
      </c>
      <c r="H14345" s="27">
        <f t="shared" si="673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2"/>
        <v>March 22</v>
      </c>
      <c r="H14346" s="27">
        <f t="shared" si="673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2"/>
        <v>March 22</v>
      </c>
      <c r="H14347" s="27">
        <f t="shared" si="673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2"/>
        <v>March 22</v>
      </c>
      <c r="H14348" s="27">
        <f t="shared" si="673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2"/>
        <v>March 22</v>
      </c>
      <c r="H14349" s="27">
        <f t="shared" si="673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2"/>
        <v>March 22</v>
      </c>
      <c r="H14350" s="27">
        <f t="shared" si="673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2"/>
        <v>March 22</v>
      </c>
      <c r="H14351" s="27">
        <f t="shared" si="673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2"/>
        <v>March 22</v>
      </c>
      <c r="H14352" s="27">
        <f t="shared" si="673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2"/>
        <v>March 22</v>
      </c>
      <c r="H14353" s="27">
        <f t="shared" si="673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2"/>
        <v>March 22</v>
      </c>
      <c r="H14354" s="27">
        <f t="shared" si="673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2"/>
        <v>March 22</v>
      </c>
      <c r="H14355" s="27">
        <f t="shared" si="673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2"/>
        <v>March 22</v>
      </c>
      <c r="H14356" s="27">
        <f t="shared" si="673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2"/>
        <v>March 22</v>
      </c>
      <c r="H14357" s="27">
        <f t="shared" si="673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2"/>
        <v>March 22</v>
      </c>
      <c r="H14358" s="27">
        <f t="shared" si="673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2"/>
        <v>March 22</v>
      </c>
      <c r="H14359" s="27">
        <f t="shared" si="673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2"/>
        <v>March 22</v>
      </c>
      <c r="H14360" s="27">
        <f t="shared" si="673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2"/>
        <v>March 22</v>
      </c>
      <c r="H14361" s="27">
        <f t="shared" si="673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2"/>
        <v>March 22</v>
      </c>
      <c r="H14362" s="27">
        <f t="shared" si="673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2"/>
        <v>March 22</v>
      </c>
      <c r="H14363" s="27">
        <f t="shared" si="673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2"/>
        <v>March 22</v>
      </c>
      <c r="H14364" s="27">
        <f t="shared" si="673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2"/>
        <v>March 22</v>
      </c>
      <c r="H14365" s="27">
        <f t="shared" si="673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2"/>
        <v>March 22</v>
      </c>
      <c r="H14366" s="27">
        <f t="shared" si="673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2"/>
        <v>March 22</v>
      </c>
      <c r="H14367" s="27">
        <f t="shared" si="673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2"/>
        <v>March 22</v>
      </c>
      <c r="H14368" s="27">
        <f t="shared" si="673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2"/>
        <v>March 22</v>
      </c>
      <c r="H14369" s="27">
        <f t="shared" si="673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2"/>
        <v>March 22</v>
      </c>
      <c r="H14370" s="27">
        <f t="shared" si="673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2"/>
        <v>March 22</v>
      </c>
      <c r="H14371" s="27">
        <f t="shared" si="673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2"/>
        <v>March 22</v>
      </c>
      <c r="H14372" s="27">
        <f t="shared" si="673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2"/>
        <v>March 22</v>
      </c>
      <c r="H14373" s="27">
        <f t="shared" si="673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2"/>
        <v>March 22</v>
      </c>
      <c r="H14374" s="27">
        <f t="shared" si="673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2"/>
        <v>March 22</v>
      </c>
      <c r="H14375" s="27">
        <f t="shared" si="673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2"/>
        <v>March 22</v>
      </c>
      <c r="H14376" s="27">
        <f t="shared" si="673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2"/>
        <v>April 22</v>
      </c>
      <c r="H14377" s="27">
        <f t="shared" si="673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2"/>
        <v>April 22</v>
      </c>
      <c r="H14378" s="27">
        <f t="shared" si="673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2"/>
        <v>April 22</v>
      </c>
      <c r="H14379" s="27">
        <f t="shared" si="673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2"/>
        <v>April 22</v>
      </c>
      <c r="H14380" s="27">
        <f t="shared" si="673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2"/>
        <v>April 22</v>
      </c>
      <c r="H14381" s="27">
        <f t="shared" si="673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2"/>
        <v>April 22</v>
      </c>
      <c r="H14382" s="27">
        <f t="shared" si="673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2"/>
        <v>April 22</v>
      </c>
      <c r="H14383" s="27">
        <f t="shared" si="673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2"/>
        <v>April 22</v>
      </c>
      <c r="H14384" s="27">
        <f t="shared" si="673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2"/>
        <v>April 22</v>
      </c>
      <c r="H14385" s="27">
        <f t="shared" si="673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2"/>
        <v>April 22</v>
      </c>
      <c r="H14386" s="27">
        <f t="shared" si="673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2"/>
        <v>April 22</v>
      </c>
      <c r="H14387" s="27">
        <f t="shared" si="673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2"/>
        <v>April 22</v>
      </c>
      <c r="H14388" s="27">
        <f t="shared" si="673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2"/>
        <v>April 22</v>
      </c>
      <c r="H14389" s="27">
        <f t="shared" si="673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2"/>
        <v>April 22</v>
      </c>
      <c r="H14390" s="27">
        <f t="shared" si="673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2"/>
        <v>April 22</v>
      </c>
      <c r="H14391" s="27">
        <f t="shared" si="673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2"/>
        <v>April 22</v>
      </c>
      <c r="H14392" s="27">
        <f t="shared" si="673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2"/>
        <v>April 22</v>
      </c>
      <c r="H14393" s="27">
        <f t="shared" si="673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2"/>
        <v>April 22</v>
      </c>
      <c r="H14394" s="27">
        <f t="shared" si="673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2"/>
        <v>April 22</v>
      </c>
      <c r="H14395" s="27">
        <f t="shared" si="673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2"/>
        <v>April 22</v>
      </c>
      <c r="H14396" s="27">
        <f t="shared" si="673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2"/>
        <v>April 22</v>
      </c>
      <c r="H14397" s="27">
        <f t="shared" si="673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2"/>
        <v>April 22</v>
      </c>
      <c r="H14398" s="27">
        <f t="shared" si="673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2"/>
        <v>April 22</v>
      </c>
      <c r="H14399" s="27">
        <f t="shared" si="673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2"/>
        <v>April 22</v>
      </c>
      <c r="H14400" s="27">
        <f t="shared" si="673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2"/>
        <v>April 22</v>
      </c>
      <c r="H14401" s="27">
        <f t="shared" si="673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4">VLOOKUP(C14402,W:Y,3,TRUE)</f>
        <v>April 22</v>
      </c>
      <c r="H14402" s="27">
        <f t="shared" si="673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4"/>
        <v>April 22</v>
      </c>
      <c r="H14403" s="27">
        <f t="shared" si="673"/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4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4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4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4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4"/>
        <v>April 22</v>
      </c>
      <c r="H14408" s="27">
        <f t="shared" ref="H14408:H14471" si="675">1+H14407</f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4"/>
        <v>April 22</v>
      </c>
      <c r="H14409" s="27">
        <f t="shared" si="675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4"/>
        <v>April 22</v>
      </c>
      <c r="H14410" s="27">
        <f t="shared" si="675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4"/>
        <v>April 22</v>
      </c>
      <c r="H14411" s="27">
        <f t="shared" si="675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4"/>
        <v>April 22</v>
      </c>
      <c r="H14412" s="27">
        <f t="shared" si="675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4"/>
        <v>April 22</v>
      </c>
      <c r="H14413" s="27">
        <f t="shared" si="675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4"/>
        <v>April 22</v>
      </c>
      <c r="H14414" s="27">
        <f t="shared" si="675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4"/>
        <v>April 22</v>
      </c>
      <c r="H14415" s="27">
        <f t="shared" si="675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4"/>
        <v>April 22</v>
      </c>
      <c r="H14416" s="27">
        <f t="shared" si="675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4"/>
        <v>April 22</v>
      </c>
      <c r="H14417" s="27">
        <f t="shared" si="675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4"/>
        <v>April 22</v>
      </c>
      <c r="H14418" s="27">
        <f t="shared" si="675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4"/>
        <v>April 22</v>
      </c>
      <c r="H14419" s="27">
        <f t="shared" si="675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4"/>
        <v>April 22</v>
      </c>
      <c r="H14420" s="27">
        <f t="shared" si="675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4"/>
        <v>April 22</v>
      </c>
      <c r="H14421" s="27">
        <f t="shared" si="675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4"/>
        <v>April 22</v>
      </c>
      <c r="H14422" s="27">
        <f t="shared" si="675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4"/>
        <v>April 22</v>
      </c>
      <c r="H14423" s="27">
        <f t="shared" si="675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4"/>
        <v>April 22</v>
      </c>
      <c r="H14424" s="27">
        <f t="shared" si="675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4"/>
        <v>April 22</v>
      </c>
      <c r="H14425" s="27">
        <f t="shared" si="675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4"/>
        <v>April 22</v>
      </c>
      <c r="H14426" s="27">
        <f t="shared" si="675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4"/>
        <v>April 22</v>
      </c>
      <c r="H14427" s="27">
        <f t="shared" si="675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4"/>
        <v>April 22</v>
      </c>
      <c r="H14428" s="27">
        <f t="shared" si="675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4"/>
        <v>April 22</v>
      </c>
      <c r="H14429" s="27">
        <f t="shared" si="675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4"/>
        <v>April 22</v>
      </c>
      <c r="H14430" s="27">
        <f t="shared" si="675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4"/>
        <v>April 22</v>
      </c>
      <c r="H14431" s="27">
        <f t="shared" si="675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4"/>
        <v>April 22</v>
      </c>
      <c r="H14432" s="27">
        <f t="shared" si="675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4"/>
        <v>April 22</v>
      </c>
      <c r="H14433" s="27">
        <f t="shared" si="675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4"/>
        <v>April 22</v>
      </c>
      <c r="H14434" s="27">
        <f t="shared" si="675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4"/>
        <v>April 22</v>
      </c>
      <c r="H14435" s="27">
        <f t="shared" si="675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4"/>
        <v>April 22</v>
      </c>
      <c r="H14436" s="27">
        <f t="shared" si="675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4"/>
        <v>April 22</v>
      </c>
      <c r="H14437" s="27">
        <f t="shared" si="675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4"/>
        <v>April 22</v>
      </c>
      <c r="H14438" s="27">
        <f t="shared" si="675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4"/>
        <v>April 22</v>
      </c>
      <c r="H14439" s="27">
        <f t="shared" si="675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4"/>
        <v>April 22</v>
      </c>
      <c r="H14440" s="27">
        <f t="shared" si="675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4"/>
        <v>April 22</v>
      </c>
      <c r="H14441" s="27">
        <f t="shared" si="675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4"/>
        <v>April 22</v>
      </c>
      <c r="H14442" s="27">
        <f t="shared" si="675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4"/>
        <v>April 22</v>
      </c>
      <c r="H14443" s="27">
        <f t="shared" si="675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4"/>
        <v>April 22</v>
      </c>
      <c r="H14444" s="27">
        <f t="shared" si="675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4"/>
        <v>April 22</v>
      </c>
      <c r="H14445" s="27">
        <f t="shared" si="675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4"/>
        <v>April 22</v>
      </c>
      <c r="H14446" s="27">
        <f t="shared" si="675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4"/>
        <v>April 22</v>
      </c>
      <c r="H14447" s="27">
        <f t="shared" si="675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4"/>
        <v>April 22</v>
      </c>
      <c r="H14448" s="27">
        <f t="shared" si="675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4"/>
        <v>April 22</v>
      </c>
      <c r="H14449" s="27">
        <f t="shared" si="675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4"/>
        <v>April 22</v>
      </c>
      <c r="H14450" s="27">
        <f t="shared" si="675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4"/>
        <v>April 22</v>
      </c>
      <c r="H14451" s="27">
        <f t="shared" si="675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4"/>
        <v>April 22</v>
      </c>
      <c r="H14452" s="27">
        <f t="shared" si="675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4"/>
        <v>April 22</v>
      </c>
      <c r="H14453" s="27">
        <f t="shared" si="675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4"/>
        <v>April 22</v>
      </c>
      <c r="H14454" s="27">
        <f t="shared" si="675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4"/>
        <v>April 22</v>
      </c>
      <c r="H14455" s="27">
        <f t="shared" si="675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4"/>
        <v>April 22</v>
      </c>
      <c r="H14456" s="27">
        <f t="shared" si="675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4"/>
        <v>April 22</v>
      </c>
      <c r="H14457" s="27">
        <f t="shared" si="675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4"/>
        <v>April 22</v>
      </c>
      <c r="H14458" s="27">
        <f t="shared" si="675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4"/>
        <v>April 22</v>
      </c>
      <c r="H14459" s="27">
        <f t="shared" si="675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4"/>
        <v>April 22</v>
      </c>
      <c r="H14460" s="27">
        <f t="shared" si="675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4"/>
        <v>April 22</v>
      </c>
      <c r="H14461" s="27">
        <f t="shared" si="675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4"/>
        <v>April 22</v>
      </c>
      <c r="H14462" s="27">
        <f t="shared" si="675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4"/>
        <v>April 22</v>
      </c>
      <c r="H14463" s="27">
        <f t="shared" si="675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4"/>
        <v>April 22</v>
      </c>
      <c r="H14464" s="27">
        <f t="shared" si="675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4"/>
        <v>April 22</v>
      </c>
      <c r="H14465" s="27">
        <f t="shared" si="675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6">VLOOKUP(C14466,W:Y,3,TRUE)</f>
        <v>April 22</v>
      </c>
      <c r="H14466" s="27">
        <f t="shared" si="675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6"/>
        <v>April 22</v>
      </c>
      <c r="H14467" s="27">
        <f t="shared" si="675"/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6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6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6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6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6"/>
        <v>April 22</v>
      </c>
      <c r="H14472" s="27">
        <f t="shared" ref="H14472:H14535" si="677">1+H14471</f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6"/>
        <v>April 22</v>
      </c>
      <c r="H14473" s="27">
        <f t="shared" si="677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6"/>
        <v>April 22</v>
      </c>
      <c r="H14474" s="27">
        <f t="shared" si="677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6"/>
        <v>April 22</v>
      </c>
      <c r="H14475" s="27">
        <f t="shared" si="677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6"/>
        <v>April 22</v>
      </c>
      <c r="H14476" s="27">
        <f t="shared" si="677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6"/>
        <v>April 22</v>
      </c>
      <c r="H14477" s="27">
        <f t="shared" si="677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6"/>
        <v>April 22</v>
      </c>
      <c r="H14478" s="27">
        <f t="shared" si="677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6"/>
        <v>April 22</v>
      </c>
      <c r="H14479" s="27">
        <f t="shared" si="677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6"/>
        <v>April 22</v>
      </c>
      <c r="H14480" s="27">
        <f t="shared" si="677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6"/>
        <v>April 22</v>
      </c>
      <c r="H14481" s="27">
        <f t="shared" si="677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6"/>
        <v>April 22</v>
      </c>
      <c r="H14482" s="27">
        <f t="shared" si="677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6"/>
        <v>April 22</v>
      </c>
      <c r="H14483" s="27">
        <f t="shared" si="677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6"/>
        <v>April 22</v>
      </c>
      <c r="H14484" s="27">
        <f t="shared" si="677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6"/>
        <v>April 22</v>
      </c>
      <c r="H14485" s="27">
        <f t="shared" si="677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6"/>
        <v>April 22</v>
      </c>
      <c r="H14486" s="27">
        <f t="shared" si="677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6"/>
        <v>April 22</v>
      </c>
      <c r="H14487" s="27">
        <f t="shared" si="677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6"/>
        <v>April 22</v>
      </c>
      <c r="H14488" s="27">
        <f t="shared" si="677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6"/>
        <v>April 22</v>
      </c>
      <c r="H14489" s="27">
        <f t="shared" si="677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6"/>
        <v>April 22</v>
      </c>
      <c r="H14490" s="27">
        <f t="shared" si="677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6"/>
        <v>April 22</v>
      </c>
      <c r="H14491" s="27">
        <f t="shared" si="677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6"/>
        <v>April 22</v>
      </c>
      <c r="H14492" s="27">
        <f t="shared" si="677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6"/>
        <v>April 22</v>
      </c>
      <c r="H14493" s="27">
        <f t="shared" si="677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6"/>
        <v>April 22</v>
      </c>
      <c r="H14494" s="27">
        <f t="shared" si="677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6"/>
        <v>April 22</v>
      </c>
      <c r="H14495" s="27">
        <f t="shared" si="677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6"/>
        <v>April 22</v>
      </c>
      <c r="H14496" s="27">
        <f t="shared" si="677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6"/>
        <v>April 22</v>
      </c>
      <c r="H14497" s="27">
        <f t="shared" si="677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6"/>
        <v>April 22</v>
      </c>
      <c r="H14498" s="27">
        <f t="shared" si="677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6"/>
        <v>April 22</v>
      </c>
      <c r="H14499" s="27">
        <f t="shared" si="677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6"/>
        <v>April 22</v>
      </c>
      <c r="H14500" s="27">
        <f t="shared" si="677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6"/>
        <v>April 22</v>
      </c>
      <c r="H14501" s="27">
        <f t="shared" si="677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6"/>
        <v>April 22</v>
      </c>
      <c r="H14502" s="27">
        <f t="shared" si="677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6"/>
        <v>April 22</v>
      </c>
      <c r="H14503" s="27">
        <f t="shared" si="677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6"/>
        <v>April 22</v>
      </c>
      <c r="H14504" s="27">
        <f t="shared" si="677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6"/>
        <v>April 22</v>
      </c>
      <c r="H14505" s="27">
        <f t="shared" si="677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6"/>
        <v>April 22</v>
      </c>
      <c r="H14506" s="27">
        <f t="shared" si="677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6"/>
        <v>April 22</v>
      </c>
      <c r="H14507" s="27">
        <f t="shared" si="677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6"/>
        <v>April 22</v>
      </c>
      <c r="H14508" s="27">
        <f t="shared" si="677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6"/>
        <v>April 22</v>
      </c>
      <c r="H14509" s="27">
        <f t="shared" si="677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6"/>
        <v>April 22</v>
      </c>
      <c r="H14510" s="27">
        <f t="shared" si="677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6"/>
        <v>April 22</v>
      </c>
      <c r="H14511" s="27">
        <f t="shared" si="677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6"/>
        <v>April 22</v>
      </c>
      <c r="H14512" s="27">
        <f t="shared" si="677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6"/>
        <v>April 22</v>
      </c>
      <c r="H14513" s="27">
        <f t="shared" si="677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6"/>
        <v>April 22</v>
      </c>
      <c r="H14514" s="27">
        <f t="shared" si="677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6"/>
        <v>April 22</v>
      </c>
      <c r="H14515" s="27">
        <f t="shared" si="677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6"/>
        <v>April 22</v>
      </c>
      <c r="H14516" s="27">
        <f t="shared" si="677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6"/>
        <v>April 22</v>
      </c>
      <c r="H14517" s="27">
        <f t="shared" si="677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6"/>
        <v>April 22</v>
      </c>
      <c r="H14518" s="27">
        <f t="shared" si="677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6"/>
        <v>April 22</v>
      </c>
      <c r="H14519" s="27">
        <f t="shared" si="677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6"/>
        <v>April 22</v>
      </c>
      <c r="H14520" s="27">
        <f t="shared" si="677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6"/>
        <v>April 22</v>
      </c>
      <c r="H14521" s="27">
        <f t="shared" si="677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6"/>
        <v>April 22</v>
      </c>
      <c r="H14522" s="27">
        <f t="shared" si="677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6"/>
        <v>April 22</v>
      </c>
      <c r="H14523" s="27">
        <f t="shared" si="677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6"/>
        <v>April 22</v>
      </c>
      <c r="H14524" s="27">
        <f t="shared" si="677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6"/>
        <v>April 22</v>
      </c>
      <c r="H14525" s="27">
        <f t="shared" si="677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6"/>
        <v>April 22</v>
      </c>
      <c r="H14526" s="27">
        <f t="shared" si="677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6"/>
        <v>April 22</v>
      </c>
      <c r="H14527" s="27">
        <f t="shared" si="677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6"/>
        <v>April 22</v>
      </c>
      <c r="H14528" s="27">
        <f t="shared" si="677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6"/>
        <v>April 22</v>
      </c>
      <c r="H14529" s="27">
        <f t="shared" si="677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8">VLOOKUP(C14530,W:Y,3,TRUE)</f>
        <v>April 22</v>
      </c>
      <c r="H14530" s="27">
        <f t="shared" si="677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8"/>
        <v>April 22</v>
      </c>
      <c r="H14531" s="27">
        <f t="shared" si="677"/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8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8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8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8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8"/>
        <v>April 22</v>
      </c>
      <c r="H14536" s="27">
        <f t="shared" ref="H14536:H14599" si="679">1+H14535</f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8"/>
        <v>April 22</v>
      </c>
      <c r="H14537" s="27">
        <f t="shared" si="679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8"/>
        <v>April 22</v>
      </c>
      <c r="H14538" s="27">
        <f t="shared" si="679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8"/>
        <v>April 22</v>
      </c>
      <c r="H14539" s="27">
        <f t="shared" si="679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8"/>
        <v>April 22</v>
      </c>
      <c r="H14540" s="27">
        <f t="shared" si="679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8"/>
        <v>April 22</v>
      </c>
      <c r="H14541" s="27">
        <f t="shared" si="679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8"/>
        <v>April 22</v>
      </c>
      <c r="H14542" s="27">
        <f t="shared" si="679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8"/>
        <v>April 22</v>
      </c>
      <c r="H14543" s="27">
        <f t="shared" si="679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8"/>
        <v>April 22</v>
      </c>
      <c r="H14544" s="27">
        <f t="shared" si="679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8"/>
        <v>April 22</v>
      </c>
      <c r="H14545" s="27">
        <f t="shared" si="679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8"/>
        <v>April 22</v>
      </c>
      <c r="H14546" s="27">
        <f t="shared" si="679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8"/>
        <v>April 22</v>
      </c>
      <c r="H14547" s="27">
        <f t="shared" si="679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8"/>
        <v>April 22</v>
      </c>
      <c r="H14548" s="27">
        <f t="shared" si="679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8"/>
        <v>April 22</v>
      </c>
      <c r="H14549" s="27">
        <f t="shared" si="679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8"/>
        <v>April 22</v>
      </c>
      <c r="H14550" s="27">
        <f t="shared" si="679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8"/>
        <v>April 22</v>
      </c>
      <c r="H14551" s="27">
        <f t="shared" si="679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8"/>
        <v>April 22</v>
      </c>
      <c r="H14552" s="27">
        <f t="shared" si="679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8"/>
        <v>April 22</v>
      </c>
      <c r="H14553" s="27">
        <f t="shared" si="679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8"/>
        <v>April 22</v>
      </c>
      <c r="H14554" s="27">
        <f t="shared" si="679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8"/>
        <v>April 22</v>
      </c>
      <c r="H14555" s="27">
        <f t="shared" si="679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8"/>
        <v>April 22</v>
      </c>
      <c r="H14556" s="27">
        <f t="shared" si="679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8"/>
        <v>April 22</v>
      </c>
      <c r="H14557" s="27">
        <f t="shared" si="679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8"/>
        <v>April 22</v>
      </c>
      <c r="H14558" s="27">
        <f t="shared" si="679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8"/>
        <v>April 22</v>
      </c>
      <c r="H14559" s="27">
        <f t="shared" si="679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8"/>
        <v>April 22</v>
      </c>
      <c r="H14560" s="27">
        <f t="shared" si="679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8"/>
        <v>April 22</v>
      </c>
      <c r="H14561" s="27">
        <f t="shared" si="679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8"/>
        <v>April 22</v>
      </c>
      <c r="H14562" s="27">
        <f t="shared" si="679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8"/>
        <v>April 22</v>
      </c>
      <c r="H14563" s="27">
        <f t="shared" si="679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8"/>
        <v>April 22</v>
      </c>
      <c r="H14564" s="27">
        <f t="shared" si="679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8"/>
        <v>April 22</v>
      </c>
      <c r="H14565" s="27">
        <f t="shared" si="679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8"/>
        <v>April 22</v>
      </c>
      <c r="H14566" s="27">
        <f t="shared" si="679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8"/>
        <v>April 22</v>
      </c>
      <c r="H14567" s="27">
        <f t="shared" si="679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8"/>
        <v>April 22</v>
      </c>
      <c r="H14568" s="27">
        <f t="shared" si="679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8"/>
        <v>April 22</v>
      </c>
      <c r="H14569" s="27">
        <f t="shared" si="679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8"/>
        <v>April 22</v>
      </c>
      <c r="H14570" s="27">
        <f t="shared" si="679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8"/>
        <v>April 22</v>
      </c>
      <c r="H14571" s="27">
        <f t="shared" si="679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8"/>
        <v>April 22</v>
      </c>
      <c r="H14572" s="27">
        <f t="shared" si="679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8"/>
        <v>April 22</v>
      </c>
      <c r="H14573" s="27">
        <f t="shared" si="679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8"/>
        <v>April 22</v>
      </c>
      <c r="H14574" s="27">
        <f t="shared" si="679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8"/>
        <v>April 22</v>
      </c>
      <c r="H14575" s="27">
        <f t="shared" si="679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8"/>
        <v>April 22</v>
      </c>
      <c r="H14576" s="27">
        <f t="shared" si="679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8"/>
        <v>April 22</v>
      </c>
      <c r="H14577" s="27">
        <f t="shared" si="679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8"/>
        <v>April 22</v>
      </c>
      <c r="H14578" s="27">
        <f t="shared" si="679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8"/>
        <v>April 22</v>
      </c>
      <c r="H14579" s="27">
        <f t="shared" si="679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8"/>
        <v>April 22</v>
      </c>
      <c r="H14580" s="27">
        <f t="shared" si="679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8"/>
        <v>April 22</v>
      </c>
      <c r="H14581" s="27">
        <f t="shared" si="679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8"/>
        <v>April 22</v>
      </c>
      <c r="H14582" s="27">
        <f t="shared" si="679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8"/>
        <v>April 22</v>
      </c>
      <c r="H14583" s="27">
        <f t="shared" si="679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8"/>
        <v>April 22</v>
      </c>
      <c r="H14584" s="27">
        <f t="shared" si="679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8"/>
        <v>April 22</v>
      </c>
      <c r="H14585" s="27">
        <f t="shared" si="679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8"/>
        <v>April 22</v>
      </c>
      <c r="H14586" s="27">
        <f t="shared" si="679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8"/>
        <v>April 22</v>
      </c>
      <c r="H14587" s="27">
        <f t="shared" si="679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8"/>
        <v>April 22</v>
      </c>
      <c r="H14588" s="27">
        <f t="shared" si="679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8"/>
        <v>April 22</v>
      </c>
      <c r="H14589" s="27">
        <f t="shared" si="679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8"/>
        <v>April 22</v>
      </c>
      <c r="H14590" s="27">
        <f t="shared" si="679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8"/>
        <v>April 22</v>
      </c>
      <c r="H14591" s="27">
        <f t="shared" si="679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8"/>
        <v>April 22</v>
      </c>
      <c r="H14592" s="27">
        <f t="shared" si="679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8"/>
        <v>April 22</v>
      </c>
      <c r="H14593" s="27">
        <f t="shared" si="679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80">VLOOKUP(C14594,W:Y,3,TRUE)</f>
        <v>April 22</v>
      </c>
      <c r="H14594" s="27">
        <f t="shared" si="679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80"/>
        <v>April 22</v>
      </c>
      <c r="H14595" s="27">
        <f t="shared" si="679"/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80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80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80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80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80"/>
        <v>April 22</v>
      </c>
      <c r="H14600" s="27">
        <f t="shared" ref="H14600:H14663" si="681">1+H14599</f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80"/>
        <v>April 22</v>
      </c>
      <c r="H14601" s="27">
        <f t="shared" si="681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80"/>
        <v>April 22</v>
      </c>
      <c r="H14602" s="27">
        <f t="shared" si="681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80"/>
        <v>April 22</v>
      </c>
      <c r="H14603" s="27">
        <f t="shared" si="681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80"/>
        <v>April 22</v>
      </c>
      <c r="H14604" s="27">
        <f t="shared" si="681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80"/>
        <v>April 22</v>
      </c>
      <c r="H14605" s="27">
        <f t="shared" si="681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80"/>
        <v>April 22</v>
      </c>
      <c r="H14606" s="27">
        <f t="shared" si="681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80"/>
        <v>April 22</v>
      </c>
      <c r="H14607" s="27">
        <f t="shared" si="681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80"/>
        <v>May 22</v>
      </c>
      <c r="H14608" s="27">
        <f t="shared" si="681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80"/>
        <v>May 22</v>
      </c>
      <c r="H14609" s="27">
        <f t="shared" si="681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80"/>
        <v>May 22</v>
      </c>
      <c r="H14610" s="27">
        <f t="shared" si="681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80"/>
        <v>May 22</v>
      </c>
      <c r="H14611" s="27">
        <f t="shared" si="681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80"/>
        <v>May 22</v>
      </c>
      <c r="H14612" s="27">
        <f t="shared" si="681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80"/>
        <v>May 22</v>
      </c>
      <c r="H14613" s="27">
        <f t="shared" si="681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80"/>
        <v>May 22</v>
      </c>
      <c r="H14614" s="27">
        <f t="shared" si="681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80"/>
        <v>May 22</v>
      </c>
      <c r="H14615" s="27">
        <f t="shared" si="681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80"/>
        <v>May 22</v>
      </c>
      <c r="H14616" s="27">
        <f t="shared" si="681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80"/>
        <v>May 22</v>
      </c>
      <c r="H14617" s="27">
        <f t="shared" si="681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80"/>
        <v>May 22</v>
      </c>
      <c r="H14618" s="27">
        <f t="shared" si="681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80"/>
        <v>May 22</v>
      </c>
      <c r="H14619" s="27">
        <f t="shared" si="681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80"/>
        <v>May 22</v>
      </c>
      <c r="H14620" s="27">
        <f t="shared" si="681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80"/>
        <v>May 22</v>
      </c>
      <c r="H14621" s="27">
        <f t="shared" si="681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80"/>
        <v>May 22</v>
      </c>
      <c r="H14622" s="27">
        <f t="shared" si="681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80"/>
        <v>May 22</v>
      </c>
      <c r="H14623" s="27">
        <f t="shared" si="681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80"/>
        <v>May 22</v>
      </c>
      <c r="H14624" s="27">
        <f t="shared" si="681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80"/>
        <v>May 22</v>
      </c>
      <c r="H14625" s="27">
        <f t="shared" si="681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80"/>
        <v>May 22</v>
      </c>
      <c r="H14626" s="27">
        <f t="shared" si="681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80"/>
        <v>May 22</v>
      </c>
      <c r="H14627" s="27">
        <f t="shared" si="681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80"/>
        <v>May 22</v>
      </c>
      <c r="H14628" s="27">
        <f t="shared" si="681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80"/>
        <v>May 22</v>
      </c>
      <c r="H14629" s="27">
        <f t="shared" si="681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80"/>
        <v>May 22</v>
      </c>
      <c r="H14630" s="27">
        <f t="shared" si="681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80"/>
        <v>May 22</v>
      </c>
      <c r="H14631" s="27">
        <f t="shared" si="681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80"/>
        <v>May 22</v>
      </c>
      <c r="H14632" s="27">
        <f t="shared" si="681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80"/>
        <v>May 22</v>
      </c>
      <c r="H14633" s="27">
        <f t="shared" si="681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80"/>
        <v>May 22</v>
      </c>
      <c r="H14634" s="27">
        <f t="shared" si="681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80"/>
        <v>May 22</v>
      </c>
      <c r="H14635" s="27">
        <f t="shared" si="681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80"/>
        <v>May 22</v>
      </c>
      <c r="H14636" s="27">
        <f t="shared" si="681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80"/>
        <v>May 22</v>
      </c>
      <c r="H14637" s="27">
        <f t="shared" si="681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80"/>
        <v>May 22</v>
      </c>
      <c r="H14638" s="27">
        <f t="shared" si="681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80"/>
        <v>May 22</v>
      </c>
      <c r="H14639" s="27">
        <f t="shared" si="681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80"/>
        <v>May 22</v>
      </c>
      <c r="H14640" s="27">
        <f t="shared" si="681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80"/>
        <v>May 22</v>
      </c>
      <c r="H14641" s="27">
        <f t="shared" si="681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80"/>
        <v>May 22</v>
      </c>
      <c r="H14642" s="27">
        <f t="shared" si="681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80"/>
        <v>May 22</v>
      </c>
      <c r="H14643" s="27">
        <f t="shared" si="681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80"/>
        <v>May 22</v>
      </c>
      <c r="H14644" s="27">
        <f t="shared" si="681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80"/>
        <v>May 22</v>
      </c>
      <c r="H14645" s="27">
        <f t="shared" si="681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80"/>
        <v>May 22</v>
      </c>
      <c r="H14646" s="27">
        <f t="shared" si="681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80"/>
        <v>May 22</v>
      </c>
      <c r="H14647" s="27">
        <f t="shared" si="681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80"/>
        <v>May 22</v>
      </c>
      <c r="H14648" s="27">
        <f t="shared" si="681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80"/>
        <v>May 22</v>
      </c>
      <c r="H14649" s="27">
        <f t="shared" si="681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80"/>
        <v>May 22</v>
      </c>
      <c r="H14650" s="27">
        <f t="shared" si="681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80"/>
        <v>May 22</v>
      </c>
      <c r="H14651" s="27">
        <f t="shared" si="681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80"/>
        <v>May 22</v>
      </c>
      <c r="H14652" s="27">
        <f t="shared" si="681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80"/>
        <v>May 22</v>
      </c>
      <c r="H14653" s="27">
        <f t="shared" si="681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80"/>
        <v>May 22</v>
      </c>
      <c r="H14654" s="27">
        <f t="shared" si="681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80"/>
        <v>May 22</v>
      </c>
      <c r="H14655" s="27">
        <f t="shared" si="681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80"/>
        <v>May 22</v>
      </c>
      <c r="H14656" s="27">
        <f t="shared" si="681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80"/>
        <v>May 22</v>
      </c>
      <c r="H14657" s="27">
        <f t="shared" si="681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2">VLOOKUP(C14658,W:Y,3,TRUE)</f>
        <v>May 22</v>
      </c>
      <c r="H14658" s="27">
        <f t="shared" si="681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2"/>
        <v>May 22</v>
      </c>
      <c r="H14659" s="27">
        <f t="shared" si="681"/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2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2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2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2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2"/>
        <v>May 22</v>
      </c>
      <c r="H14664" s="27">
        <f t="shared" ref="H14664:H14727" si="683">1+H14663</f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2"/>
        <v>May 22</v>
      </c>
      <c r="H14665" s="27">
        <f t="shared" si="683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2"/>
        <v>May 22</v>
      </c>
      <c r="H14666" s="27">
        <f t="shared" si="683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2"/>
        <v>May 22</v>
      </c>
      <c r="H14667" s="27">
        <f t="shared" si="683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2"/>
        <v>May 22</v>
      </c>
      <c r="H14668" s="27">
        <f t="shared" si="683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2"/>
        <v>May 22</v>
      </c>
      <c r="H14669" s="27">
        <f t="shared" si="683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2"/>
        <v>May 22</v>
      </c>
      <c r="H14670" s="27">
        <f t="shared" si="683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2"/>
        <v>May 22</v>
      </c>
      <c r="H14671" s="27">
        <f t="shared" si="683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2"/>
        <v>May 22</v>
      </c>
      <c r="H14672" s="27">
        <f t="shared" si="683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2"/>
        <v>May 22</v>
      </c>
      <c r="H14673" s="27">
        <f t="shared" si="683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2"/>
        <v>May 22</v>
      </c>
      <c r="H14674" s="27">
        <f t="shared" si="683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2"/>
        <v>May 22</v>
      </c>
      <c r="H14675" s="27">
        <f t="shared" si="683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2"/>
        <v>May 22</v>
      </c>
      <c r="H14676" s="27">
        <f t="shared" si="683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2"/>
        <v>May 22</v>
      </c>
      <c r="H14677" s="27">
        <f t="shared" si="683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2"/>
        <v>May 22</v>
      </c>
      <c r="H14678" s="27">
        <f t="shared" si="683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2"/>
        <v>May 22</v>
      </c>
      <c r="H14679" s="27">
        <f t="shared" si="683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2"/>
        <v>May 22</v>
      </c>
      <c r="H14680" s="27">
        <f t="shared" si="683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2"/>
        <v>May 22</v>
      </c>
      <c r="H14681" s="27">
        <f t="shared" si="683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2"/>
        <v>May 22</v>
      </c>
      <c r="H14682" s="27">
        <f t="shared" si="683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2"/>
        <v>May 22</v>
      </c>
      <c r="H14683" s="27">
        <f t="shared" si="683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2"/>
        <v>May 22</v>
      </c>
      <c r="H14684" s="27">
        <f t="shared" si="683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2"/>
        <v>May 22</v>
      </c>
      <c r="H14685" s="27">
        <f t="shared" si="683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2"/>
        <v>May 22</v>
      </c>
      <c r="H14686" s="27">
        <f t="shared" si="683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2"/>
        <v>May 22</v>
      </c>
      <c r="H14687" s="27">
        <f t="shared" si="683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2"/>
        <v>May 22</v>
      </c>
      <c r="H14688" s="27">
        <f t="shared" si="683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2"/>
        <v>May 22</v>
      </c>
      <c r="H14689" s="27">
        <f t="shared" si="683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2"/>
        <v>May 22</v>
      </c>
      <c r="H14690" s="27">
        <f t="shared" si="683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2"/>
        <v>May 22</v>
      </c>
      <c r="H14691" s="27">
        <f t="shared" si="683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2"/>
        <v>May 22</v>
      </c>
      <c r="H14692" s="27">
        <f t="shared" si="683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2"/>
        <v>May 22</v>
      </c>
      <c r="H14693" s="27">
        <f t="shared" si="683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2"/>
        <v>May 22</v>
      </c>
      <c r="H14694" s="27">
        <f t="shared" si="683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2"/>
        <v>May 22</v>
      </c>
      <c r="H14695" s="27">
        <f t="shared" si="683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2"/>
        <v>May 22</v>
      </c>
      <c r="H14696" s="27">
        <f t="shared" si="683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2"/>
        <v>May 22</v>
      </c>
      <c r="H14697" s="27">
        <f t="shared" si="683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2"/>
        <v>May 22</v>
      </c>
      <c r="H14698" s="27">
        <f t="shared" si="683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2"/>
        <v>May 22</v>
      </c>
      <c r="H14699" s="27">
        <f t="shared" si="683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2"/>
        <v>May 22</v>
      </c>
      <c r="H14700" s="27">
        <f t="shared" si="683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2"/>
        <v>May 22</v>
      </c>
      <c r="H14701" s="27">
        <f t="shared" si="683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2"/>
        <v>May 22</v>
      </c>
      <c r="H14702" s="27">
        <f t="shared" si="683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2"/>
        <v>May 22</v>
      </c>
      <c r="H14703" s="27">
        <f t="shared" si="683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2"/>
        <v>May 22</v>
      </c>
      <c r="H14704" s="27">
        <f t="shared" si="683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2"/>
        <v>May 22</v>
      </c>
      <c r="H14705" s="27">
        <f t="shared" si="683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2"/>
        <v>May 22</v>
      </c>
      <c r="H14706" s="27">
        <f t="shared" si="683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2"/>
        <v>May 22</v>
      </c>
      <c r="H14707" s="27">
        <f t="shared" si="683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2"/>
        <v>May 22</v>
      </c>
      <c r="H14708" s="27">
        <f t="shared" si="683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2"/>
        <v>May 22</v>
      </c>
      <c r="H14709" s="27">
        <f t="shared" si="683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2"/>
        <v>May 22</v>
      </c>
      <c r="H14710" s="27">
        <f t="shared" si="683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2"/>
        <v>May 22</v>
      </c>
      <c r="H14711" s="27">
        <f t="shared" si="683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2"/>
        <v>May 22</v>
      </c>
      <c r="H14712" s="27">
        <f t="shared" si="683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2"/>
        <v>May 22</v>
      </c>
      <c r="H14713" s="27">
        <f t="shared" si="683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2"/>
        <v>May 22</v>
      </c>
      <c r="H14714" s="27">
        <f t="shared" si="683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2"/>
        <v>May 22</v>
      </c>
      <c r="H14715" s="27">
        <f t="shared" si="683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2"/>
        <v>May 22</v>
      </c>
      <c r="H14716" s="27">
        <f t="shared" si="683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2"/>
        <v>May 22</v>
      </c>
      <c r="H14717" s="27">
        <f t="shared" si="683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2"/>
        <v>May 22</v>
      </c>
      <c r="H14718" s="27">
        <f t="shared" si="683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2"/>
        <v>May 22</v>
      </c>
      <c r="H14719" s="27">
        <f t="shared" si="683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2"/>
        <v>May 22</v>
      </c>
      <c r="H14720" s="27">
        <f t="shared" si="683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2"/>
        <v>May 22</v>
      </c>
      <c r="H14721" s="27">
        <f t="shared" si="683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4">VLOOKUP(C14722,W:Y,3,TRUE)</f>
        <v>May 22</v>
      </c>
      <c r="H14722" s="27">
        <f t="shared" si="683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4"/>
        <v>May 22</v>
      </c>
      <c r="H14723" s="27">
        <f t="shared" si="683"/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4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4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4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4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4"/>
        <v>May 22</v>
      </c>
      <c r="H14728" s="27">
        <f t="shared" ref="H14728:H14791" si="685">1+H14727</f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4"/>
        <v>May 22</v>
      </c>
      <c r="H14729" s="27">
        <f t="shared" si="685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4"/>
        <v>May 22</v>
      </c>
      <c r="H14730" s="27">
        <f t="shared" si="685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4"/>
        <v>May 22</v>
      </c>
      <c r="H14731" s="27">
        <f t="shared" si="685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4"/>
        <v>May 22</v>
      </c>
      <c r="H14732" s="27">
        <f t="shared" si="685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4"/>
        <v>May 22</v>
      </c>
      <c r="H14733" s="27">
        <f t="shared" si="685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4"/>
        <v>May 22</v>
      </c>
      <c r="H14734" s="27">
        <f t="shared" si="685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4"/>
        <v>May 22</v>
      </c>
      <c r="H14735" s="27">
        <f t="shared" si="685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4"/>
        <v>May 22</v>
      </c>
      <c r="H14736" s="27">
        <f t="shared" si="685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4"/>
        <v>May 22</v>
      </c>
      <c r="H14737" s="27">
        <f t="shared" si="685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4"/>
        <v>May 22</v>
      </c>
      <c r="H14738" s="27">
        <f t="shared" si="685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4"/>
        <v>May 22</v>
      </c>
      <c r="H14739" s="27">
        <f t="shared" si="685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4"/>
        <v>May 22</v>
      </c>
      <c r="H14740" s="27">
        <f t="shared" si="685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4"/>
        <v>May 22</v>
      </c>
      <c r="H14741" s="27">
        <f t="shared" si="685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4"/>
        <v>May 22</v>
      </c>
      <c r="H14742" s="27">
        <f t="shared" si="685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4"/>
        <v>May 22</v>
      </c>
      <c r="H14743" s="27">
        <f t="shared" si="685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4"/>
        <v>May 22</v>
      </c>
      <c r="H14744" s="27">
        <f t="shared" si="685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4"/>
        <v>May 22</v>
      </c>
      <c r="H14745" s="27">
        <f t="shared" si="685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4"/>
        <v>May 22</v>
      </c>
      <c r="H14746" s="27">
        <f t="shared" si="685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4"/>
        <v>May 22</v>
      </c>
      <c r="H14747" s="27">
        <f t="shared" si="685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4"/>
        <v>May 22</v>
      </c>
      <c r="H14748" s="27">
        <f t="shared" si="685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4"/>
        <v>May 22</v>
      </c>
      <c r="H14749" s="27">
        <f t="shared" si="685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4"/>
        <v>May 22</v>
      </c>
      <c r="H14750" s="27">
        <f t="shared" si="685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4"/>
        <v>May 22</v>
      </c>
      <c r="H14751" s="27">
        <f t="shared" si="685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4"/>
        <v>May 22</v>
      </c>
      <c r="H14752" s="27">
        <f t="shared" si="685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4"/>
        <v>May 22</v>
      </c>
      <c r="H14753" s="27">
        <f t="shared" si="685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4"/>
        <v>May 22</v>
      </c>
      <c r="H14754" s="27">
        <f t="shared" si="685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4"/>
        <v>May 22</v>
      </c>
      <c r="H14755" s="27">
        <f t="shared" si="685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4"/>
        <v>May 22</v>
      </c>
      <c r="H14756" s="27">
        <f t="shared" si="685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4"/>
        <v>May 22</v>
      </c>
      <c r="H14757" s="27">
        <f t="shared" si="685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4"/>
        <v>May 22</v>
      </c>
      <c r="H14758" s="27">
        <f t="shared" si="685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4"/>
        <v>May 22</v>
      </c>
      <c r="H14759" s="27">
        <f t="shared" si="685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4"/>
        <v>May 22</v>
      </c>
      <c r="H14760" s="27">
        <f t="shared" si="685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4"/>
        <v>May 22</v>
      </c>
      <c r="H14761" s="27">
        <f t="shared" si="685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4"/>
        <v>May 22</v>
      </c>
      <c r="H14762" s="27">
        <f t="shared" si="685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4"/>
        <v>May 22</v>
      </c>
      <c r="H14763" s="27">
        <f t="shared" si="685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4"/>
        <v>May 22</v>
      </c>
      <c r="H14764" s="27">
        <f t="shared" si="685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4"/>
        <v>May 22</v>
      </c>
      <c r="H14765" s="27">
        <f t="shared" si="685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4"/>
        <v>May 22</v>
      </c>
      <c r="H14766" s="27">
        <f t="shared" si="685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4"/>
        <v>May 22</v>
      </c>
      <c r="H14767" s="27">
        <f t="shared" si="685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4"/>
        <v>May 22</v>
      </c>
      <c r="H14768" s="27">
        <f t="shared" si="685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4"/>
        <v>May 22</v>
      </c>
      <c r="H14769" s="27">
        <f t="shared" si="685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4"/>
        <v>May 22</v>
      </c>
      <c r="H14770" s="27">
        <f t="shared" si="685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4"/>
        <v>May 22</v>
      </c>
      <c r="H14771" s="27">
        <f t="shared" si="685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4"/>
        <v>May 22</v>
      </c>
      <c r="H14772" s="27">
        <f t="shared" si="685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4"/>
        <v>May 22</v>
      </c>
      <c r="H14773" s="27">
        <f t="shared" si="685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4"/>
        <v>May 22</v>
      </c>
      <c r="H14774" s="27">
        <f t="shared" si="685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4"/>
        <v>May 22</v>
      </c>
      <c r="H14775" s="27">
        <f t="shared" si="685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4"/>
        <v>May 22</v>
      </c>
      <c r="H14776" s="27">
        <f t="shared" si="685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4"/>
        <v>May 22</v>
      </c>
      <c r="H14777" s="27">
        <f t="shared" si="685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4"/>
        <v>May 22</v>
      </c>
      <c r="H14778" s="27">
        <f t="shared" si="685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4"/>
        <v>May 22</v>
      </c>
      <c r="H14779" s="27">
        <f t="shared" si="685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4"/>
        <v>May 22</v>
      </c>
      <c r="H14780" s="27">
        <f t="shared" si="685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4"/>
        <v>May 22</v>
      </c>
      <c r="H14781" s="27">
        <f t="shared" si="685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4"/>
        <v>May 22</v>
      </c>
      <c r="H14782" s="27">
        <f t="shared" si="685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4"/>
        <v>May 22</v>
      </c>
      <c r="H14783" s="27">
        <f t="shared" si="685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4"/>
        <v>May 22</v>
      </c>
      <c r="H14784" s="27">
        <f t="shared" si="685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4"/>
        <v>May 22</v>
      </c>
      <c r="H14785" s="27">
        <f t="shared" si="685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6">VLOOKUP(C14786,W:Y,3,TRUE)</f>
        <v>May 22</v>
      </c>
      <c r="H14786" s="27">
        <f t="shared" si="685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6"/>
        <v>May 22</v>
      </c>
      <c r="H14787" s="27">
        <f t="shared" si="685"/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6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6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6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6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6"/>
        <v>May 22</v>
      </c>
      <c r="H14792" s="27">
        <f t="shared" ref="H14792:H14855" si="687">1+H14791</f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6"/>
        <v>May 22</v>
      </c>
      <c r="H14793" s="27">
        <f t="shared" si="687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6"/>
        <v>May 22</v>
      </c>
      <c r="H14794" s="27">
        <f t="shared" si="687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6"/>
        <v>May 22</v>
      </c>
      <c r="H14795" s="27">
        <f t="shared" si="687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6"/>
        <v>May 22</v>
      </c>
      <c r="H14796" s="27">
        <f t="shared" si="687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6"/>
        <v>May 22</v>
      </c>
      <c r="H14797" s="27">
        <f t="shared" si="687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6"/>
        <v>May 22</v>
      </c>
      <c r="H14798" s="27">
        <f t="shared" si="687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6"/>
        <v>May 22</v>
      </c>
      <c r="H14799" s="27">
        <f t="shared" si="687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6"/>
        <v>May 22</v>
      </c>
      <c r="H14800" s="27">
        <f t="shared" si="687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6"/>
        <v>May 22</v>
      </c>
      <c r="H14801" s="27">
        <f t="shared" si="687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6"/>
        <v>May 22</v>
      </c>
      <c r="H14802" s="27">
        <f t="shared" si="687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6"/>
        <v>May 22</v>
      </c>
      <c r="H14803" s="27">
        <f t="shared" si="687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6"/>
        <v>June 22</v>
      </c>
      <c r="H14804" s="27">
        <f t="shared" si="687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6"/>
        <v>June 22</v>
      </c>
      <c r="H14805" s="27">
        <f t="shared" si="687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6"/>
        <v>June 22</v>
      </c>
      <c r="H14806" s="27">
        <f t="shared" si="687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6"/>
        <v>June 22</v>
      </c>
      <c r="H14807" s="27">
        <f t="shared" si="687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6"/>
        <v>June 22</v>
      </c>
      <c r="H14808" s="27">
        <f t="shared" si="687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6"/>
        <v>June 22</v>
      </c>
      <c r="H14809" s="27">
        <f t="shared" si="687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6"/>
        <v>June 22</v>
      </c>
      <c r="H14810" s="27">
        <f t="shared" si="687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6"/>
        <v>June 22</v>
      </c>
      <c r="H14811" s="27">
        <f t="shared" si="687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6"/>
        <v>June 22</v>
      </c>
      <c r="H14812" s="27">
        <f t="shared" si="687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6"/>
        <v>June 22</v>
      </c>
      <c r="H14813" s="27">
        <f t="shared" si="687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6"/>
        <v>June 22</v>
      </c>
      <c r="H14814" s="27">
        <f t="shared" si="687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6"/>
        <v>June 22</v>
      </c>
      <c r="H14815" s="27">
        <f t="shared" si="687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6"/>
        <v>June 22</v>
      </c>
      <c r="H14816" s="27">
        <f t="shared" si="687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6"/>
        <v>June 22</v>
      </c>
      <c r="H14817" s="27">
        <f t="shared" si="687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6"/>
        <v>June 22</v>
      </c>
      <c r="H14818" s="27">
        <f t="shared" si="687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6"/>
        <v>June 22</v>
      </c>
      <c r="H14819" s="27">
        <f t="shared" si="687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6"/>
        <v>June 22</v>
      </c>
      <c r="H14820" s="27">
        <f t="shared" si="687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6"/>
        <v>June 22</v>
      </c>
      <c r="H14821" s="27">
        <f t="shared" si="687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6"/>
        <v>June 22</v>
      </c>
      <c r="H14822" s="27">
        <f t="shared" si="687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6"/>
        <v>June 22</v>
      </c>
      <c r="H14823" s="27">
        <f t="shared" si="687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6"/>
        <v>June 22</v>
      </c>
      <c r="H14824" s="27">
        <f t="shared" si="687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6"/>
        <v>June 22</v>
      </c>
      <c r="H14825" s="27">
        <f t="shared" si="687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6"/>
        <v>June 22</v>
      </c>
      <c r="H14826" s="27">
        <f t="shared" si="687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6"/>
        <v>June 22</v>
      </c>
      <c r="H14827" s="27">
        <f t="shared" si="687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6"/>
        <v>June 22</v>
      </c>
      <c r="H14828" s="27">
        <f t="shared" si="687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6"/>
        <v>June 22</v>
      </c>
      <c r="H14829" s="27">
        <f t="shared" si="687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6"/>
        <v>June 22</v>
      </c>
      <c r="H14830" s="27">
        <f t="shared" si="687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6"/>
        <v>June 22</v>
      </c>
      <c r="H14831" s="27">
        <f t="shared" si="687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6"/>
        <v>June 22</v>
      </c>
      <c r="H14832" s="27">
        <f t="shared" si="687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6"/>
        <v>June 22</v>
      </c>
      <c r="H14833" s="27">
        <f t="shared" si="687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6"/>
        <v>June 22</v>
      </c>
      <c r="H14834" s="27">
        <f t="shared" si="687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6"/>
        <v>June 22</v>
      </c>
      <c r="H14835" s="27">
        <f t="shared" si="687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6"/>
        <v>June 22</v>
      </c>
      <c r="H14836" s="27">
        <f t="shared" si="687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6"/>
        <v>June 22</v>
      </c>
      <c r="H14837" s="27">
        <f t="shared" si="687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6"/>
        <v>June 22</v>
      </c>
      <c r="H14838" s="27">
        <f t="shared" si="687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6"/>
        <v>June 22</v>
      </c>
      <c r="H14839" s="27">
        <f t="shared" si="687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6"/>
        <v>June 22</v>
      </c>
      <c r="H14840" s="27">
        <f t="shared" si="687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6"/>
        <v>June 22</v>
      </c>
      <c r="H14841" s="27">
        <f t="shared" si="687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6"/>
        <v>June 22</v>
      </c>
      <c r="H14842" s="27">
        <f t="shared" si="687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6"/>
        <v>June 22</v>
      </c>
      <c r="H14843" s="27">
        <f t="shared" si="687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6"/>
        <v>June 22</v>
      </c>
      <c r="H14844" s="27">
        <f t="shared" si="687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6"/>
        <v>June 22</v>
      </c>
      <c r="H14845" s="27">
        <f t="shared" si="687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6"/>
        <v>June 22</v>
      </c>
      <c r="H14846" s="27">
        <f t="shared" si="687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6"/>
        <v>June 22</v>
      </c>
      <c r="H14847" s="27">
        <f t="shared" si="687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6"/>
        <v>June 22</v>
      </c>
      <c r="H14848" s="27">
        <f t="shared" si="687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6"/>
        <v>June 22</v>
      </c>
      <c r="H14849" s="27">
        <f t="shared" si="687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8">VLOOKUP(C14850,W:Y,3,TRUE)</f>
        <v>June 22</v>
      </c>
      <c r="H14850" s="27">
        <f t="shared" si="687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8"/>
        <v>June 22</v>
      </c>
      <c r="H14851" s="27">
        <f t="shared" si="687"/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8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8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8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8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8"/>
        <v>June 22</v>
      </c>
      <c r="H14856" s="27">
        <f t="shared" ref="H14856:H14919" si="689">1+H14855</f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8"/>
        <v>June 22</v>
      </c>
      <c r="H14857" s="27">
        <f t="shared" si="689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8"/>
        <v>June 22</v>
      </c>
      <c r="H14858" s="27">
        <f t="shared" si="689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8"/>
        <v>June 22</v>
      </c>
      <c r="H14859" s="27">
        <f t="shared" si="689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8"/>
        <v>June 22</v>
      </c>
      <c r="H14860" s="27">
        <f t="shared" si="689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8"/>
        <v>June 22</v>
      </c>
      <c r="H14861" s="27">
        <f t="shared" si="689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8"/>
        <v>June 22</v>
      </c>
      <c r="H14862" s="27">
        <f t="shared" si="689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8"/>
        <v>June 22</v>
      </c>
      <c r="H14863" s="27">
        <f t="shared" si="689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8"/>
        <v>June 22</v>
      </c>
      <c r="H14864" s="27">
        <f t="shared" si="689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8"/>
        <v>June 22</v>
      </c>
      <c r="H14865" s="27">
        <f t="shared" si="689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8"/>
        <v>June 22</v>
      </c>
      <c r="H14866" s="27">
        <f t="shared" si="689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8"/>
        <v>June 22</v>
      </c>
      <c r="H14867" s="27">
        <f t="shared" si="689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8"/>
        <v>June 22</v>
      </c>
      <c r="H14868" s="27">
        <f t="shared" si="689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8"/>
        <v>June 22</v>
      </c>
      <c r="H14869" s="27">
        <f t="shared" si="689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8"/>
        <v>June 22</v>
      </c>
      <c r="H14870" s="27">
        <f t="shared" si="689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8"/>
        <v>June 22</v>
      </c>
      <c r="H14871" s="27">
        <f t="shared" si="689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8"/>
        <v>June 22</v>
      </c>
      <c r="H14872" s="27">
        <f t="shared" si="689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8"/>
        <v>June 22</v>
      </c>
      <c r="H14873" s="27">
        <f t="shared" si="689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8"/>
        <v>June 22</v>
      </c>
      <c r="H14874" s="27">
        <f t="shared" si="689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8"/>
        <v>June 22</v>
      </c>
      <c r="H14875" s="27">
        <f t="shared" si="689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8"/>
        <v>June 22</v>
      </c>
      <c r="H14876" s="27">
        <f t="shared" si="689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8"/>
        <v>June 22</v>
      </c>
      <c r="H14877" s="27">
        <f t="shared" si="689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8"/>
        <v>June 22</v>
      </c>
      <c r="H14878" s="27">
        <f t="shared" si="689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8"/>
        <v>June 22</v>
      </c>
      <c r="H14879" s="27">
        <f t="shared" si="689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8"/>
        <v>June 22</v>
      </c>
      <c r="H14880" s="27">
        <f t="shared" si="689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8"/>
        <v>June 22</v>
      </c>
      <c r="H14881" s="27">
        <f t="shared" si="689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8"/>
        <v>June 22</v>
      </c>
      <c r="H14882" s="27">
        <f t="shared" si="689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8"/>
        <v>June 22</v>
      </c>
      <c r="H14883" s="27">
        <f t="shared" si="689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8"/>
        <v>June 22</v>
      </c>
      <c r="H14884" s="27">
        <f t="shared" si="689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8"/>
        <v>June 22</v>
      </c>
      <c r="H14885" s="27">
        <f t="shared" si="689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8"/>
        <v>June 22</v>
      </c>
      <c r="H14886" s="27">
        <f t="shared" si="689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8"/>
        <v>June 22</v>
      </c>
      <c r="H14887" s="27">
        <f t="shared" si="689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8"/>
        <v>June 22</v>
      </c>
      <c r="H14888" s="27">
        <f t="shared" si="689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8"/>
        <v>June 22</v>
      </c>
      <c r="H14889" s="27">
        <f t="shared" si="689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8"/>
        <v>June 22</v>
      </c>
      <c r="H14890" s="27">
        <f t="shared" si="689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8"/>
        <v>June 22</v>
      </c>
      <c r="H14891" s="27">
        <f t="shared" si="689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8"/>
        <v>June 22</v>
      </c>
      <c r="H14892" s="27">
        <f t="shared" si="689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8"/>
        <v>June 22</v>
      </c>
      <c r="H14893" s="27">
        <f t="shared" si="689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8"/>
        <v>June 22</v>
      </c>
      <c r="H14894" s="27">
        <f t="shared" si="689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8"/>
        <v>June 22</v>
      </c>
      <c r="H14895" s="27">
        <f t="shared" si="689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8"/>
        <v>June 22</v>
      </c>
      <c r="H14896" s="27">
        <f t="shared" si="689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8"/>
        <v>June 22</v>
      </c>
      <c r="H14897" s="27">
        <f t="shared" si="689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8"/>
        <v>June 22</v>
      </c>
      <c r="H14898" s="27">
        <f t="shared" si="689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8"/>
        <v>June 22</v>
      </c>
      <c r="H14899" s="27">
        <f t="shared" si="689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8"/>
        <v>June 22</v>
      </c>
      <c r="H14900" s="27">
        <f t="shared" si="689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8"/>
        <v>June 22</v>
      </c>
      <c r="H14901" s="27">
        <f t="shared" si="689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8"/>
        <v>June 22</v>
      </c>
      <c r="H14902" s="27">
        <f t="shared" si="689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8"/>
        <v>June 22</v>
      </c>
      <c r="H14903" s="27">
        <f t="shared" si="689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8"/>
        <v>June 22</v>
      </c>
      <c r="H14904" s="27">
        <f t="shared" si="689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8"/>
        <v>June 22</v>
      </c>
      <c r="H14905" s="27">
        <f t="shared" si="689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8"/>
        <v>June 22</v>
      </c>
      <c r="H14906" s="27">
        <f t="shared" si="689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8"/>
        <v>June 22</v>
      </c>
      <c r="H14907" s="27">
        <f t="shared" si="689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8"/>
        <v>June 22</v>
      </c>
      <c r="H14908" s="27">
        <f t="shared" si="689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8"/>
        <v>June 22</v>
      </c>
      <c r="H14909" s="27">
        <f t="shared" si="689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8"/>
        <v>June 22</v>
      </c>
      <c r="H14910" s="27">
        <f t="shared" si="689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8"/>
        <v>June 22</v>
      </c>
      <c r="H14911" s="27">
        <f t="shared" si="689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8"/>
        <v>June 22</v>
      </c>
      <c r="H14912" s="27">
        <f t="shared" si="689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8"/>
        <v>June 22</v>
      </c>
      <c r="H14913" s="27">
        <f t="shared" si="689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90">VLOOKUP(C14914,W:Y,3,TRUE)</f>
        <v>June 22</v>
      </c>
      <c r="H14914" s="27">
        <f t="shared" si="689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90"/>
        <v>June 22</v>
      </c>
      <c r="H14915" s="27">
        <f t="shared" si="689"/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90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90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90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90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90"/>
        <v>June 22</v>
      </c>
      <c r="H14920" s="27">
        <f t="shared" ref="H14920:H14983" si="691">1+H14919</f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90"/>
        <v>June 22</v>
      </c>
      <c r="H14921" s="27">
        <f t="shared" si="691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90"/>
        <v>June 22</v>
      </c>
      <c r="H14922" s="27">
        <f t="shared" si="691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90"/>
        <v>June 22</v>
      </c>
      <c r="H14923" s="27">
        <f t="shared" si="691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90"/>
        <v>June 22</v>
      </c>
      <c r="H14924" s="27">
        <f t="shared" si="691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90"/>
        <v>June 22</v>
      </c>
      <c r="H14925" s="27">
        <f t="shared" si="691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90"/>
        <v>June 22</v>
      </c>
      <c r="H14926" s="27">
        <f t="shared" si="691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90"/>
        <v>June 22</v>
      </c>
      <c r="H14927" s="27">
        <f t="shared" si="691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90"/>
        <v>June 22</v>
      </c>
      <c r="H14928" s="27">
        <f t="shared" si="691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90"/>
        <v>June 22</v>
      </c>
      <c r="H14929" s="27">
        <f t="shared" si="691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90"/>
        <v>June 22</v>
      </c>
      <c r="H14930" s="27">
        <f t="shared" si="691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90"/>
        <v>June 22</v>
      </c>
      <c r="H14931" s="27">
        <f t="shared" si="691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90"/>
        <v>June 22</v>
      </c>
      <c r="H14932" s="27">
        <f t="shared" si="691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90"/>
        <v>June 22</v>
      </c>
      <c r="H14933" s="27">
        <f t="shared" si="691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90"/>
        <v>June 22</v>
      </c>
      <c r="H14934" s="27">
        <f t="shared" si="691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90"/>
        <v>June 22</v>
      </c>
      <c r="H14935" s="27">
        <f t="shared" si="691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90"/>
        <v>June 22</v>
      </c>
      <c r="H14936" s="27">
        <f t="shared" si="691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90"/>
        <v>June 22</v>
      </c>
      <c r="H14937" s="27">
        <f t="shared" si="691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90"/>
        <v>June 22</v>
      </c>
      <c r="H14938" s="27">
        <f t="shared" si="691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90"/>
        <v>June 22</v>
      </c>
      <c r="H14939" s="27">
        <f t="shared" si="691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90"/>
        <v>June 22</v>
      </c>
      <c r="H14940" s="27">
        <f t="shared" si="691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90"/>
        <v>June 22</v>
      </c>
      <c r="H14941" s="27">
        <f t="shared" si="691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90"/>
        <v>June 22</v>
      </c>
      <c r="H14942" s="27">
        <f t="shared" si="691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90"/>
        <v>June 22</v>
      </c>
      <c r="H14943" s="27">
        <f t="shared" si="691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90"/>
        <v>June 22</v>
      </c>
      <c r="H14944" s="27">
        <f t="shared" si="691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90"/>
        <v>June 22</v>
      </c>
      <c r="H14945" s="27">
        <f t="shared" si="691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90"/>
        <v>June 22</v>
      </c>
      <c r="H14946" s="27">
        <f t="shared" si="691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90"/>
        <v>June 22</v>
      </c>
      <c r="H14947" s="27">
        <f t="shared" si="691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90"/>
        <v>June 22</v>
      </c>
      <c r="H14948" s="27">
        <f t="shared" si="691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90"/>
        <v>June 22</v>
      </c>
      <c r="H14949" s="27">
        <f t="shared" si="691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90"/>
        <v>June 22</v>
      </c>
      <c r="H14950" s="27">
        <f t="shared" si="691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90"/>
        <v>June 22</v>
      </c>
      <c r="H14951" s="27">
        <f t="shared" si="691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90"/>
        <v>June 22</v>
      </c>
      <c r="H14952" s="27">
        <f t="shared" si="691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90"/>
        <v>June 22</v>
      </c>
      <c r="H14953" s="27">
        <f t="shared" si="691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90"/>
        <v>June 22</v>
      </c>
      <c r="H14954" s="27">
        <f t="shared" si="691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90"/>
        <v>June 22</v>
      </c>
      <c r="H14955" s="27">
        <f t="shared" si="691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90"/>
        <v>June 22</v>
      </c>
      <c r="H14956" s="27">
        <f t="shared" si="691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90"/>
        <v>June 22</v>
      </c>
      <c r="H14957" s="27">
        <f t="shared" si="691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90"/>
        <v>June 22</v>
      </c>
      <c r="H14958" s="27">
        <f t="shared" si="691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90"/>
        <v>June 22</v>
      </c>
      <c r="H14959" s="27">
        <f t="shared" si="691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90"/>
        <v>July 22</v>
      </c>
      <c r="H14960" s="27">
        <f t="shared" si="691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90"/>
        <v>July 22</v>
      </c>
      <c r="H14961" s="27">
        <f t="shared" si="691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90"/>
        <v>July 22</v>
      </c>
      <c r="H14962" s="27">
        <f t="shared" si="691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90"/>
        <v>July 22</v>
      </c>
      <c r="H14963" s="27">
        <f t="shared" si="691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90"/>
        <v>July 22</v>
      </c>
      <c r="H14964" s="27">
        <f t="shared" si="691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90"/>
        <v>July 22</v>
      </c>
      <c r="H14965" s="27">
        <f t="shared" si="691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90"/>
        <v>July 22</v>
      </c>
      <c r="H14966" s="27">
        <f t="shared" si="691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90"/>
        <v>July 22</v>
      </c>
      <c r="H14967" s="27">
        <f t="shared" si="691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90"/>
        <v>July 22</v>
      </c>
      <c r="H14968" s="27">
        <f t="shared" si="691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90"/>
        <v>July 22</v>
      </c>
      <c r="H14969" s="27">
        <f t="shared" si="691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90"/>
        <v>July 22</v>
      </c>
      <c r="H14970" s="27">
        <f t="shared" si="691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90"/>
        <v>July 22</v>
      </c>
      <c r="H14971" s="27">
        <f t="shared" si="691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90"/>
        <v>July 22</v>
      </c>
      <c r="H14972" s="27">
        <f t="shared" si="691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90"/>
        <v>July 22</v>
      </c>
      <c r="H14973" s="27">
        <f t="shared" si="691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90"/>
        <v>July 22</v>
      </c>
      <c r="H14974" s="27">
        <f t="shared" si="691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90"/>
        <v>July 22</v>
      </c>
      <c r="H14975" s="27">
        <f t="shared" si="691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90"/>
        <v>July 22</v>
      </c>
      <c r="H14976" s="27">
        <f t="shared" si="691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90"/>
        <v>July 22</v>
      </c>
      <c r="H14977" s="27">
        <f t="shared" si="691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2">VLOOKUP(C14978,W:Y,3,TRUE)</f>
        <v>July 22</v>
      </c>
      <c r="H14978" s="27">
        <f t="shared" si="691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2"/>
        <v>July 22</v>
      </c>
      <c r="H14979" s="27">
        <f t="shared" si="691"/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2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2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2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2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2"/>
        <v>July 22</v>
      </c>
      <c r="H14984" s="27">
        <f t="shared" ref="H14984:H15047" si="693">1+H14983</f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2"/>
        <v>July 22</v>
      </c>
      <c r="H14985" s="27">
        <f t="shared" si="693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2"/>
        <v>July 22</v>
      </c>
      <c r="H14986" s="27">
        <f t="shared" si="693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2"/>
        <v>July 22</v>
      </c>
      <c r="H14987" s="27">
        <f t="shared" si="693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2"/>
        <v>July 22</v>
      </c>
      <c r="H14988" s="27">
        <f t="shared" si="693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2"/>
        <v>July 22</v>
      </c>
      <c r="H14989" s="27">
        <f t="shared" si="693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2"/>
        <v>July 22</v>
      </c>
      <c r="H14990" s="27">
        <f t="shared" si="693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2"/>
        <v>July 22</v>
      </c>
      <c r="H14991" s="27">
        <f t="shared" si="693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2"/>
        <v>July 22</v>
      </c>
      <c r="H14992" s="27">
        <f t="shared" si="693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2"/>
        <v>July 22</v>
      </c>
      <c r="H14993" s="27">
        <f t="shared" si="693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2"/>
        <v>July 22</v>
      </c>
      <c r="H14994" s="27">
        <f t="shared" si="693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2"/>
        <v>July 22</v>
      </c>
      <c r="H14995" s="27">
        <f t="shared" si="693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2"/>
        <v>July 22</v>
      </c>
      <c r="H14996" s="27">
        <f t="shared" si="693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2"/>
        <v>July 22</v>
      </c>
      <c r="H14997" s="27">
        <f t="shared" si="693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2"/>
        <v>July 22</v>
      </c>
      <c r="H14998" s="27">
        <f t="shared" si="693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2"/>
        <v>July 22</v>
      </c>
      <c r="H14999" s="27">
        <f t="shared" si="693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2"/>
        <v>July 22</v>
      </c>
      <c r="H15000" s="27">
        <f t="shared" si="693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2"/>
        <v>July 22</v>
      </c>
      <c r="H15001" s="27">
        <f t="shared" si="693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2"/>
        <v>July 22</v>
      </c>
      <c r="H15002" s="27">
        <f t="shared" si="693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2"/>
        <v>July 22</v>
      </c>
      <c r="H15003" s="27">
        <f t="shared" si="693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2"/>
        <v>July 22</v>
      </c>
      <c r="H15004" s="27">
        <f t="shared" si="693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2"/>
        <v>July 22</v>
      </c>
      <c r="H15005" s="27">
        <f t="shared" si="693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2"/>
        <v>July 22</v>
      </c>
      <c r="H15006" s="27">
        <f t="shared" si="693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2"/>
        <v>July 22</v>
      </c>
      <c r="H15007" s="27">
        <f t="shared" si="693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2"/>
        <v>July 22</v>
      </c>
      <c r="H15008" s="27">
        <f t="shared" si="693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2"/>
        <v>July 22</v>
      </c>
      <c r="H15009" s="27">
        <f t="shared" si="693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2"/>
        <v>July 22</v>
      </c>
      <c r="H15010" s="27">
        <f t="shared" si="693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2"/>
        <v>July 22</v>
      </c>
      <c r="H15011" s="27">
        <f t="shared" si="693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2"/>
        <v>July 22</v>
      </c>
      <c r="H15012" s="27">
        <f t="shared" si="693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2"/>
        <v>July 22</v>
      </c>
      <c r="H15013" s="27">
        <f t="shared" si="693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2"/>
        <v>July 22</v>
      </c>
      <c r="H15014" s="27">
        <f t="shared" si="693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2"/>
        <v>July 22</v>
      </c>
      <c r="H15015" s="27">
        <f t="shared" si="693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2"/>
        <v>July 22</v>
      </c>
      <c r="H15016" s="27">
        <f t="shared" si="693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2"/>
        <v>July 22</v>
      </c>
      <c r="H15017" s="27">
        <f t="shared" si="693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2"/>
        <v>July 22</v>
      </c>
      <c r="H15018" s="27">
        <f t="shared" si="693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2"/>
        <v>July 22</v>
      </c>
      <c r="H15019" s="27">
        <f t="shared" si="693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2"/>
        <v>July 22</v>
      </c>
      <c r="H15020" s="27">
        <f t="shared" si="693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2"/>
        <v>July 22</v>
      </c>
      <c r="H15021" s="27">
        <f t="shared" si="693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2"/>
        <v>July 22</v>
      </c>
      <c r="H15022" s="27">
        <f t="shared" si="693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2"/>
        <v>July 22</v>
      </c>
      <c r="H15023" s="27">
        <f t="shared" si="693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2"/>
        <v>July 22</v>
      </c>
      <c r="H15024" s="27">
        <f t="shared" si="693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2"/>
        <v>July 22</v>
      </c>
      <c r="H15025" s="27">
        <f t="shared" si="693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2"/>
        <v>July 22</v>
      </c>
      <c r="H15026" s="27">
        <f t="shared" si="693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2"/>
        <v>July 22</v>
      </c>
      <c r="H15027" s="27">
        <f t="shared" si="693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2"/>
        <v>July 22</v>
      </c>
      <c r="H15028" s="27">
        <f t="shared" si="693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2"/>
        <v>July 22</v>
      </c>
      <c r="H15029" s="27">
        <f t="shared" si="693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2"/>
        <v>July 22</v>
      </c>
      <c r="H15030" s="27">
        <f t="shared" si="693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2"/>
        <v>July 22</v>
      </c>
      <c r="H15031" s="27">
        <f t="shared" si="693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2"/>
        <v>July 22</v>
      </c>
      <c r="H15032" s="27">
        <f t="shared" si="693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2"/>
        <v>July 22</v>
      </c>
      <c r="H15033" s="27">
        <f t="shared" si="693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2"/>
        <v>July 22</v>
      </c>
      <c r="H15034" s="27">
        <f t="shared" si="693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2"/>
        <v>July 22</v>
      </c>
      <c r="H15035" s="27">
        <f t="shared" si="693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2"/>
        <v>July 22</v>
      </c>
      <c r="H15036" s="27">
        <f t="shared" si="693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2"/>
        <v>July 22</v>
      </c>
      <c r="H15037" s="27">
        <f t="shared" si="693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2"/>
        <v>July 22</v>
      </c>
      <c r="H15038" s="27">
        <f t="shared" si="693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2"/>
        <v>July 22</v>
      </c>
      <c r="H15039" s="27">
        <f t="shared" si="693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2"/>
        <v>July 22</v>
      </c>
      <c r="H15040" s="27">
        <f t="shared" si="693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2"/>
        <v>July 22</v>
      </c>
      <c r="H15041" s="27">
        <f t="shared" si="693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4">VLOOKUP(C15042,W:Y,3,TRUE)</f>
        <v>July 22</v>
      </c>
      <c r="H15042" s="27">
        <f t="shared" si="693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4"/>
        <v>July 22</v>
      </c>
      <c r="H15043" s="27">
        <f t="shared" si="693"/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4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4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4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4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4"/>
        <v>July 22</v>
      </c>
      <c r="H15048" s="27">
        <f t="shared" ref="H15048:H15111" si="695">1+H15047</f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4"/>
        <v>July 22</v>
      </c>
      <c r="H15049" s="27">
        <f t="shared" si="695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4"/>
        <v>July 22</v>
      </c>
      <c r="H15050" s="27">
        <f t="shared" si="695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4"/>
        <v>July 22</v>
      </c>
      <c r="H15051" s="27">
        <f t="shared" si="695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4"/>
        <v>July 22</v>
      </c>
      <c r="H15052" s="27">
        <f t="shared" si="695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4"/>
        <v>July 22</v>
      </c>
      <c r="H15053" s="27">
        <f t="shared" si="695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4"/>
        <v>July 22</v>
      </c>
      <c r="H15054" s="27">
        <f t="shared" si="695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4"/>
        <v>July 22</v>
      </c>
      <c r="H15055" s="27">
        <f t="shared" si="695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4"/>
        <v>July 22</v>
      </c>
      <c r="H15056" s="27">
        <f t="shared" si="695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4"/>
        <v>July 22</v>
      </c>
      <c r="H15057" s="27">
        <f t="shared" si="695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4"/>
        <v>July 22</v>
      </c>
      <c r="H15058" s="27">
        <f t="shared" si="695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4"/>
        <v>July 22</v>
      </c>
      <c r="H15059" s="27">
        <f t="shared" si="695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4"/>
        <v>July 22</v>
      </c>
      <c r="H15060" s="27">
        <f t="shared" si="695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4"/>
        <v>July 22</v>
      </c>
      <c r="H15061" s="27">
        <f t="shared" si="695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4"/>
        <v>July 22</v>
      </c>
      <c r="H15062" s="27">
        <f t="shared" si="695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4"/>
        <v>July 22</v>
      </c>
      <c r="H15063" s="27">
        <f t="shared" si="695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4"/>
        <v>July 22</v>
      </c>
      <c r="H15064" s="27">
        <f t="shared" si="695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4"/>
        <v>July 22</v>
      </c>
      <c r="H15065" s="27">
        <f t="shared" si="695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4"/>
        <v>July 22</v>
      </c>
      <c r="H15066" s="27">
        <f t="shared" si="695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4"/>
        <v>July 22</v>
      </c>
      <c r="H15067" s="27">
        <f t="shared" si="695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4"/>
        <v>July 22</v>
      </c>
      <c r="H15068" s="27">
        <f t="shared" si="695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4"/>
        <v>July 22</v>
      </c>
      <c r="H15069" s="27">
        <f t="shared" si="695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4"/>
        <v>July 22</v>
      </c>
      <c r="H15070" s="27">
        <f t="shared" si="695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4"/>
        <v>July 22</v>
      </c>
      <c r="H15071" s="27">
        <f t="shared" si="695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4"/>
        <v>July 22</v>
      </c>
      <c r="H15072" s="27">
        <f t="shared" si="695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4"/>
        <v>July 22</v>
      </c>
      <c r="H15073" s="27">
        <f t="shared" si="695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4"/>
        <v>July 22</v>
      </c>
      <c r="H15074" s="27">
        <f t="shared" si="695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4"/>
        <v>July 22</v>
      </c>
      <c r="H15075" s="27">
        <f t="shared" si="695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4"/>
        <v>July 22</v>
      </c>
      <c r="H15076" s="27">
        <f t="shared" si="695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4"/>
        <v>July 22</v>
      </c>
      <c r="H15077" s="27">
        <f t="shared" si="695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4"/>
        <v>July 22</v>
      </c>
      <c r="H15078" s="27">
        <f t="shared" si="695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4"/>
        <v>July 22</v>
      </c>
      <c r="H15079" s="27">
        <f t="shared" si="695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4"/>
        <v>July 22</v>
      </c>
      <c r="H15080" s="27">
        <f t="shared" si="695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4"/>
        <v>July 22</v>
      </c>
      <c r="H15081" s="27">
        <f t="shared" si="695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4"/>
        <v>July 22</v>
      </c>
      <c r="H15082" s="27">
        <f t="shared" si="695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4"/>
        <v>July 22</v>
      </c>
      <c r="H15083" s="27">
        <f t="shared" si="695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4"/>
        <v>July 22</v>
      </c>
      <c r="H15084" s="27">
        <f t="shared" si="695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4"/>
        <v>July 22</v>
      </c>
      <c r="H15085" s="27">
        <f t="shared" si="695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4"/>
        <v>July 22</v>
      </c>
      <c r="H15086" s="27">
        <f t="shared" si="695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4"/>
        <v>July 22</v>
      </c>
      <c r="H15087" s="27">
        <f t="shared" si="695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4"/>
        <v>July 22</v>
      </c>
      <c r="H15088" s="27">
        <f t="shared" si="695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4"/>
        <v>July 22</v>
      </c>
      <c r="H15089" s="27">
        <f t="shared" si="695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4"/>
        <v>July 22</v>
      </c>
      <c r="H15090" s="27">
        <f t="shared" si="695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4"/>
        <v>July 22</v>
      </c>
      <c r="H15091" s="27">
        <f t="shared" si="695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4"/>
        <v>July 22</v>
      </c>
      <c r="H15092" s="27">
        <f t="shared" si="695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4"/>
        <v>July 22</v>
      </c>
      <c r="H15093" s="27">
        <f t="shared" si="695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4"/>
        <v>July 22</v>
      </c>
      <c r="H15094" s="27">
        <f t="shared" si="695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4"/>
        <v>July 22</v>
      </c>
      <c r="H15095" s="27">
        <f t="shared" si="695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4"/>
        <v>July 22</v>
      </c>
      <c r="H15096" s="27">
        <f t="shared" si="695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4"/>
        <v>July 22</v>
      </c>
      <c r="H15097" s="27">
        <f t="shared" si="695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4"/>
        <v>July 22</v>
      </c>
      <c r="H15098" s="27">
        <f t="shared" si="695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4"/>
        <v>July 22</v>
      </c>
      <c r="H15099" s="27">
        <f t="shared" si="695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4"/>
        <v>July 22</v>
      </c>
      <c r="H15100" s="27">
        <f t="shared" si="695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4"/>
        <v>July 22</v>
      </c>
      <c r="H15101" s="27">
        <f t="shared" si="695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4"/>
        <v>July 22</v>
      </c>
      <c r="H15102" s="27">
        <f t="shared" si="695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4"/>
        <v>July 22</v>
      </c>
      <c r="H15103" s="27">
        <f t="shared" si="695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4"/>
        <v>July 22</v>
      </c>
      <c r="H15104" s="27">
        <f t="shared" si="695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4"/>
        <v>July 22</v>
      </c>
      <c r="H15105" s="27">
        <f t="shared" si="695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6">VLOOKUP(C15106,W:Y,3,TRUE)</f>
        <v>July 22</v>
      </c>
      <c r="H15106" s="27">
        <f t="shared" si="695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6"/>
        <v>July 22</v>
      </c>
      <c r="H15107" s="27">
        <f t="shared" si="695"/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6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6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6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6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6"/>
        <v>July 22</v>
      </c>
      <c r="H15112" s="27">
        <f t="shared" ref="H15112:H15175" si="697">1+H15111</f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6"/>
        <v>July 22</v>
      </c>
      <c r="H15113" s="27">
        <f t="shared" si="697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6"/>
        <v>July 22</v>
      </c>
      <c r="H15114" s="27">
        <f t="shared" si="697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6"/>
        <v>July 22</v>
      </c>
      <c r="H15115" s="27">
        <f t="shared" si="697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6"/>
        <v>July 22</v>
      </c>
      <c r="H15116" s="27">
        <f t="shared" si="697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6"/>
        <v>July 22</v>
      </c>
      <c r="H15117" s="27">
        <f t="shared" si="697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6"/>
        <v>July 22</v>
      </c>
      <c r="H15118" s="27">
        <f t="shared" si="697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6"/>
        <v>July 22</v>
      </c>
      <c r="H15119" s="27">
        <f t="shared" si="697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6"/>
        <v>July 22</v>
      </c>
      <c r="H15120" s="27">
        <f t="shared" si="697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6"/>
        <v>July 22</v>
      </c>
      <c r="H15121" s="27">
        <f t="shared" si="697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6"/>
        <v>July 22</v>
      </c>
      <c r="H15122" s="27">
        <f t="shared" si="697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6"/>
        <v>July 22</v>
      </c>
      <c r="H15123" s="27">
        <f t="shared" si="697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6"/>
        <v>July 22</v>
      </c>
      <c r="H15124" s="27">
        <f t="shared" si="697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6"/>
        <v>July 22</v>
      </c>
      <c r="H15125" s="27">
        <f t="shared" si="697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6"/>
        <v>July 22</v>
      </c>
      <c r="H15126" s="27">
        <f t="shared" si="697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6"/>
        <v>July 22</v>
      </c>
      <c r="H15127" s="27">
        <f t="shared" si="697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6"/>
        <v>July 22</v>
      </c>
      <c r="H15128" s="27">
        <f t="shared" si="697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6"/>
        <v>July 22</v>
      </c>
      <c r="H15129" s="27">
        <f t="shared" si="697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6"/>
        <v>July 22</v>
      </c>
      <c r="H15130" s="27">
        <f t="shared" si="697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6"/>
        <v>July 22</v>
      </c>
      <c r="H15131" s="27">
        <f t="shared" si="697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6"/>
        <v>July 22</v>
      </c>
      <c r="H15132" s="27">
        <f t="shared" si="697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6"/>
        <v>July 22</v>
      </c>
      <c r="H15133" s="27">
        <f t="shared" si="697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6"/>
        <v>July 22</v>
      </c>
      <c r="H15134" s="27">
        <f t="shared" si="697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6"/>
        <v>July 22</v>
      </c>
      <c r="H15135" s="27">
        <f t="shared" si="697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6"/>
        <v>July 22</v>
      </c>
      <c r="H15136" s="27">
        <f t="shared" si="697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6"/>
        <v>July 22</v>
      </c>
      <c r="H15137" s="27">
        <f t="shared" si="697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6"/>
        <v>July 22</v>
      </c>
      <c r="H15138" s="27">
        <f t="shared" si="697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6"/>
        <v>July 22</v>
      </c>
      <c r="H15139" s="27">
        <f t="shared" si="697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6"/>
        <v>July 22</v>
      </c>
      <c r="H15140" s="27">
        <f t="shared" si="697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6"/>
        <v>July 22</v>
      </c>
      <c r="H15141" s="27">
        <f t="shared" si="697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6"/>
        <v>July 22</v>
      </c>
      <c r="H15142" s="27">
        <f t="shared" si="697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6"/>
        <v>July 22</v>
      </c>
      <c r="H15143" s="27">
        <f t="shared" si="697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6"/>
        <v>July 22</v>
      </c>
      <c r="H15144" s="27">
        <f t="shared" si="697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6"/>
        <v>July 22</v>
      </c>
      <c r="H15145" s="27">
        <f t="shared" si="697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6"/>
        <v>July 22</v>
      </c>
      <c r="H15146" s="27">
        <f t="shared" si="697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6"/>
        <v>July 22</v>
      </c>
      <c r="H15147" s="27">
        <f t="shared" si="697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6"/>
        <v>July 22</v>
      </c>
      <c r="H15148" s="27">
        <f t="shared" si="697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6"/>
        <v>July 22</v>
      </c>
      <c r="H15149" s="27">
        <f t="shared" si="697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6"/>
        <v>July 22</v>
      </c>
      <c r="H15150" s="27">
        <f t="shared" si="697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6"/>
        <v>July 22</v>
      </c>
      <c r="H15151" s="27">
        <f t="shared" si="697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6"/>
        <v>July 22</v>
      </c>
      <c r="H15152" s="27">
        <f t="shared" si="697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6"/>
        <v>July 22</v>
      </c>
      <c r="H15153" s="27">
        <f t="shared" si="697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6"/>
        <v>July 22</v>
      </c>
      <c r="H15154" s="27">
        <f t="shared" si="697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6"/>
        <v>July 22</v>
      </c>
      <c r="H15155" s="27">
        <f t="shared" si="697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6"/>
        <v>July 22</v>
      </c>
      <c r="H15156" s="27">
        <f t="shared" si="697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6"/>
        <v>July 22</v>
      </c>
      <c r="H15157" s="27">
        <f t="shared" si="697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6"/>
        <v>July 22</v>
      </c>
      <c r="H15158" s="27">
        <f t="shared" si="697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6"/>
        <v>July 22</v>
      </c>
      <c r="H15159" s="27">
        <f t="shared" si="697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6"/>
        <v>July 22</v>
      </c>
      <c r="H15160" s="27">
        <f t="shared" si="697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6"/>
        <v>July 22</v>
      </c>
      <c r="H15161" s="27">
        <f t="shared" si="697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6"/>
        <v>July 22</v>
      </c>
      <c r="H15162" s="27">
        <f t="shared" si="697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6"/>
        <v>July 22</v>
      </c>
      <c r="H15163" s="27">
        <f t="shared" si="697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6"/>
        <v>July 22</v>
      </c>
      <c r="H15164" s="27">
        <f t="shared" si="697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6"/>
        <v>July 22</v>
      </c>
      <c r="H15165" s="27">
        <f t="shared" si="697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6"/>
        <v>July 22</v>
      </c>
      <c r="H15166" s="27">
        <f t="shared" si="697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6"/>
        <v>July 22</v>
      </c>
      <c r="H15167" s="27">
        <f t="shared" si="697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6"/>
        <v>July 22</v>
      </c>
      <c r="H15168" s="27">
        <f t="shared" si="697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6"/>
        <v>August 22</v>
      </c>
      <c r="H15169" s="27">
        <f t="shared" si="697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8">VLOOKUP(C15170,W:Y,3,TRUE)</f>
        <v>August 22</v>
      </c>
      <c r="H15170" s="27">
        <f t="shared" si="697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8"/>
        <v>August 22</v>
      </c>
      <c r="H15171" s="27">
        <f t="shared" si="697"/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8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8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8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8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8"/>
        <v>August 22</v>
      </c>
      <c r="H15176" s="27">
        <f t="shared" ref="H15176:H15239" si="699">1+H15175</f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8"/>
        <v>August 22</v>
      </c>
      <c r="H15177" s="27">
        <f t="shared" si="699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8"/>
        <v>August 22</v>
      </c>
      <c r="H15178" s="27">
        <f t="shared" si="699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8"/>
        <v>August 22</v>
      </c>
      <c r="H15179" s="27">
        <f t="shared" si="699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8"/>
        <v>August 22</v>
      </c>
      <c r="H15180" s="27">
        <f t="shared" si="699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8"/>
        <v>August 22</v>
      </c>
      <c r="H15181" s="27">
        <f t="shared" si="699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8"/>
        <v>August 22</v>
      </c>
      <c r="H15182" s="27">
        <f t="shared" si="699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8"/>
        <v>August 22</v>
      </c>
      <c r="H15183" s="27">
        <f t="shared" si="699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8"/>
        <v>August 22</v>
      </c>
      <c r="H15184" s="27">
        <f t="shared" si="699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8"/>
        <v>August 22</v>
      </c>
      <c r="H15185" s="27">
        <f t="shared" si="699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8"/>
        <v>August 22</v>
      </c>
      <c r="H15186" s="27">
        <f t="shared" si="699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8"/>
        <v>August 22</v>
      </c>
      <c r="H15187" s="27">
        <f t="shared" si="699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8"/>
        <v>August 22</v>
      </c>
      <c r="H15188" s="27">
        <f t="shared" si="699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8"/>
        <v>August 22</v>
      </c>
      <c r="H15189" s="27">
        <f t="shared" si="699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8"/>
        <v>August 22</v>
      </c>
      <c r="H15190" s="27">
        <f t="shared" si="699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8"/>
        <v>August 22</v>
      </c>
      <c r="H15191" s="27">
        <f t="shared" si="699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8"/>
        <v>August 22</v>
      </c>
      <c r="H15192" s="27">
        <f t="shared" si="699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8"/>
        <v>August 22</v>
      </c>
      <c r="H15193" s="27">
        <f t="shared" si="699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8"/>
        <v>August 22</v>
      </c>
      <c r="H15194" s="27">
        <f t="shared" si="699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8"/>
        <v>August 22</v>
      </c>
      <c r="H15195" s="27">
        <f t="shared" si="699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8"/>
        <v>August 22</v>
      </c>
      <c r="H15196" s="27">
        <f t="shared" si="699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8"/>
        <v>August 22</v>
      </c>
      <c r="H15197" s="27">
        <f t="shared" si="699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8"/>
        <v>August 22</v>
      </c>
      <c r="H15198" s="27">
        <f t="shared" si="699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8"/>
        <v>August 22</v>
      </c>
      <c r="H15199" s="27">
        <f t="shared" si="699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8"/>
        <v>August 22</v>
      </c>
      <c r="H15200" s="27">
        <f t="shared" si="699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8"/>
        <v>August 22</v>
      </c>
      <c r="H15201" s="27">
        <f t="shared" si="699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8"/>
        <v>August 22</v>
      </c>
      <c r="H15202" s="27">
        <f t="shared" si="699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8"/>
        <v>August 22</v>
      </c>
      <c r="H15203" s="27">
        <f t="shared" si="699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8"/>
        <v>August 22</v>
      </c>
      <c r="H15204" s="27">
        <f t="shared" si="699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8"/>
        <v>August 22</v>
      </c>
      <c r="H15205" s="27">
        <f t="shared" si="699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8"/>
        <v>August 22</v>
      </c>
      <c r="H15206" s="27">
        <f t="shared" si="699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8"/>
        <v>August 22</v>
      </c>
      <c r="H15207" s="27">
        <f t="shared" si="699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8"/>
        <v>August 22</v>
      </c>
      <c r="H15208" s="27">
        <f t="shared" si="699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8"/>
        <v>August 22</v>
      </c>
      <c r="H15209" s="27">
        <f t="shared" si="699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8"/>
        <v>August 22</v>
      </c>
      <c r="H15210" s="27">
        <f t="shared" si="699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8"/>
        <v>August 22</v>
      </c>
      <c r="H15211" s="27">
        <f t="shared" si="699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8"/>
        <v>August 22</v>
      </c>
      <c r="H15212" s="27">
        <f t="shared" si="699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8"/>
        <v>August 22</v>
      </c>
      <c r="H15213" s="27">
        <f t="shared" si="699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8"/>
        <v>August 22</v>
      </c>
      <c r="H15214" s="27">
        <f t="shared" si="699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8"/>
        <v>August 22</v>
      </c>
      <c r="H15215" s="27">
        <f t="shared" si="699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8"/>
        <v>August 22</v>
      </c>
      <c r="H15216" s="27">
        <f t="shared" si="699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8"/>
        <v>August 22</v>
      </c>
      <c r="H15217" s="27">
        <f t="shared" si="699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8"/>
        <v>August 22</v>
      </c>
      <c r="H15218" s="27">
        <f t="shared" si="699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8"/>
        <v>August 22</v>
      </c>
      <c r="H15219" s="27">
        <f t="shared" si="699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8"/>
        <v>August 22</v>
      </c>
      <c r="H15220" s="27">
        <f t="shared" si="699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8"/>
        <v>August 22</v>
      </c>
      <c r="H15221" s="27">
        <f t="shared" si="699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8"/>
        <v>August 22</v>
      </c>
      <c r="H15222" s="27">
        <f t="shared" si="699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8"/>
        <v>August 22</v>
      </c>
      <c r="H15223" s="27">
        <f t="shared" si="699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8"/>
        <v>August 22</v>
      </c>
      <c r="H15224" s="27">
        <f t="shared" si="699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8"/>
        <v>August 22</v>
      </c>
      <c r="H15225" s="27">
        <f t="shared" si="699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8"/>
        <v>August 22</v>
      </c>
      <c r="H15226" s="27">
        <f t="shared" si="699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8"/>
        <v>August 22</v>
      </c>
      <c r="H15227" s="27">
        <f t="shared" si="699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8"/>
        <v>August 22</v>
      </c>
      <c r="H15228" s="27">
        <f t="shared" si="699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8"/>
        <v>August 22</v>
      </c>
      <c r="H15229" s="27">
        <f t="shared" si="699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8"/>
        <v>August 22</v>
      </c>
      <c r="H15230" s="27">
        <f t="shared" si="699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8"/>
        <v>August 22</v>
      </c>
      <c r="H15231" s="27">
        <f t="shared" si="699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8"/>
        <v>August 22</v>
      </c>
      <c r="H15232" s="27">
        <f t="shared" si="699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8"/>
        <v>August 22</v>
      </c>
      <c r="H15233" s="27">
        <f t="shared" si="699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700">VLOOKUP(C15234,W:Y,3,TRUE)</f>
        <v>August 22</v>
      </c>
      <c r="H15234" s="27">
        <f t="shared" si="699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700"/>
        <v>August 22</v>
      </c>
      <c r="H15235" s="27">
        <f t="shared" si="699"/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700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700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700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700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700"/>
        <v>August 22</v>
      </c>
      <c r="H15240" s="27">
        <f t="shared" ref="H15240:H15303" si="701">1+H15239</f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700"/>
        <v>August 22</v>
      </c>
      <c r="H15241" s="27">
        <f t="shared" si="701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700"/>
        <v>August 22</v>
      </c>
      <c r="H15242" s="27">
        <f t="shared" si="701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700"/>
        <v>August 22</v>
      </c>
      <c r="H15243" s="27">
        <f t="shared" si="701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700"/>
        <v>August 22</v>
      </c>
      <c r="H15244" s="27">
        <f t="shared" si="701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700"/>
        <v>August 22</v>
      </c>
      <c r="H15245" s="27">
        <f t="shared" si="701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700"/>
        <v>August 22</v>
      </c>
      <c r="H15246" s="27">
        <f t="shared" si="701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700"/>
        <v>August 22</v>
      </c>
      <c r="H15247" s="27">
        <f t="shared" si="701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700"/>
        <v>August 22</v>
      </c>
      <c r="H15248" s="27">
        <f t="shared" si="701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700"/>
        <v>August 22</v>
      </c>
      <c r="H15249" s="27">
        <f t="shared" si="701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700"/>
        <v>August 22</v>
      </c>
      <c r="H15250" s="27">
        <f t="shared" si="701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700"/>
        <v>August 22</v>
      </c>
      <c r="H15251" s="27">
        <f t="shared" si="701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700"/>
        <v>August 22</v>
      </c>
      <c r="H15252" s="27">
        <f t="shared" si="701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700"/>
        <v>August 22</v>
      </c>
      <c r="H15253" s="27">
        <f t="shared" si="701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700"/>
        <v>August 22</v>
      </c>
      <c r="H15254" s="27">
        <f t="shared" si="701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700"/>
        <v>August 22</v>
      </c>
      <c r="H15255" s="27">
        <f t="shared" si="701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700"/>
        <v>August 22</v>
      </c>
      <c r="H15256" s="27">
        <f t="shared" si="701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700"/>
        <v>August 22</v>
      </c>
      <c r="H15257" s="27">
        <f t="shared" si="701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700"/>
        <v>August 22</v>
      </c>
      <c r="H15258" s="27">
        <f t="shared" si="701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700"/>
        <v>August 22</v>
      </c>
      <c r="H15259" s="27">
        <f t="shared" si="701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700"/>
        <v>August 22</v>
      </c>
      <c r="H15260" s="27">
        <f t="shared" si="701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700"/>
        <v>August 22</v>
      </c>
      <c r="H15261" s="27">
        <f t="shared" si="701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700"/>
        <v>August 22</v>
      </c>
      <c r="H15262" s="27">
        <f t="shared" si="701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700"/>
        <v>August 22</v>
      </c>
      <c r="H15263" s="27">
        <f t="shared" si="701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700"/>
        <v>August 22</v>
      </c>
      <c r="H15264" s="27">
        <f t="shared" si="701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700"/>
        <v>August 22</v>
      </c>
      <c r="H15265" s="27">
        <f t="shared" si="701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700"/>
        <v>August 22</v>
      </c>
      <c r="H15266" s="27">
        <f t="shared" si="701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700"/>
        <v>August 22</v>
      </c>
      <c r="H15267" s="27">
        <f t="shared" si="701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700"/>
        <v>August 22</v>
      </c>
      <c r="H15268" s="27">
        <f t="shared" si="701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700"/>
        <v>August 22</v>
      </c>
      <c r="H15269" s="27">
        <f t="shared" si="701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700"/>
        <v>August 22</v>
      </c>
      <c r="H15270" s="27">
        <f t="shared" si="701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700"/>
        <v>August 22</v>
      </c>
      <c r="H15271" s="27">
        <f t="shared" si="701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700"/>
        <v>August 22</v>
      </c>
      <c r="H15272" s="27">
        <f t="shared" si="701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700"/>
        <v>August 22</v>
      </c>
      <c r="H15273" s="27">
        <f t="shared" si="701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700"/>
        <v>August 22</v>
      </c>
      <c r="H15274" s="27">
        <f t="shared" si="701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700"/>
        <v>August 22</v>
      </c>
      <c r="H15275" s="27">
        <f t="shared" si="701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700"/>
        <v>August 22</v>
      </c>
      <c r="H15276" s="27">
        <f t="shared" si="701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700"/>
        <v>August 22</v>
      </c>
      <c r="H15277" s="27">
        <f t="shared" si="701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700"/>
        <v>August 22</v>
      </c>
      <c r="H15278" s="27">
        <f t="shared" si="701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700"/>
        <v>August 22</v>
      </c>
      <c r="H15279" s="27">
        <f t="shared" si="701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700"/>
        <v>August 22</v>
      </c>
      <c r="H15280" s="27">
        <f t="shared" si="701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700"/>
        <v>August 22</v>
      </c>
      <c r="H15281" s="27">
        <f t="shared" si="701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700"/>
        <v>August 22</v>
      </c>
      <c r="H15282" s="27">
        <f t="shared" si="701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700"/>
        <v>August 22</v>
      </c>
      <c r="H15283" s="27">
        <f t="shared" si="701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700"/>
        <v>August 22</v>
      </c>
      <c r="H15284" s="27">
        <f t="shared" si="701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700"/>
        <v>August 22</v>
      </c>
      <c r="H15285" s="27">
        <f t="shared" si="701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700"/>
        <v>August 22</v>
      </c>
      <c r="H15286" s="27">
        <f t="shared" si="701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700"/>
        <v>August 22</v>
      </c>
      <c r="H15287" s="27">
        <f t="shared" si="701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700"/>
        <v>August 22</v>
      </c>
      <c r="H15288" s="27">
        <f t="shared" si="701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700"/>
        <v>August 22</v>
      </c>
      <c r="H15289" s="27">
        <f t="shared" si="701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700"/>
        <v>August 22</v>
      </c>
      <c r="H15290" s="27">
        <f t="shared" si="701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700"/>
        <v>August 22</v>
      </c>
      <c r="H15291" s="27">
        <f t="shared" si="701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700"/>
        <v>August 22</v>
      </c>
      <c r="H15292" s="27">
        <f t="shared" si="701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700"/>
        <v>August 22</v>
      </c>
      <c r="H15293" s="27">
        <f t="shared" si="701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700"/>
        <v>August 22</v>
      </c>
      <c r="H15294" s="27">
        <f t="shared" si="701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700"/>
        <v>August 22</v>
      </c>
      <c r="H15295" s="27">
        <f t="shared" si="701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700"/>
        <v>August 22</v>
      </c>
      <c r="H15296" s="27">
        <f t="shared" si="701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700"/>
        <v>August 22</v>
      </c>
      <c r="H15297" s="27">
        <f t="shared" si="701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2">VLOOKUP(C15298,W:Y,3,TRUE)</f>
        <v>August 22</v>
      </c>
      <c r="H15298" s="27">
        <f t="shared" si="701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2"/>
        <v>August 22</v>
      </c>
      <c r="H15299" s="27">
        <f t="shared" si="701"/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2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2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2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2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2"/>
        <v>August 22</v>
      </c>
      <c r="H15304" s="27">
        <f t="shared" ref="H15304:H15367" si="703">1+H15303</f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2"/>
        <v>August 22</v>
      </c>
      <c r="H15305" s="27">
        <f t="shared" si="703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2"/>
        <v>August 22</v>
      </c>
      <c r="H15306" s="27">
        <f t="shared" si="703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2"/>
        <v>August 22</v>
      </c>
      <c r="H15307" s="27">
        <f t="shared" si="703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2"/>
        <v>August 22</v>
      </c>
      <c r="H15308" s="27">
        <f t="shared" si="703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2"/>
        <v>August 22</v>
      </c>
      <c r="H15309" s="27">
        <f t="shared" si="703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2"/>
        <v>August 22</v>
      </c>
      <c r="H15310" s="27">
        <f t="shared" si="703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2"/>
        <v>August 22</v>
      </c>
      <c r="H15311" s="27">
        <f t="shared" si="703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2"/>
        <v>August 22</v>
      </c>
      <c r="H15312" s="27">
        <f t="shared" si="703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2"/>
        <v>August 22</v>
      </c>
      <c r="H15313" s="27">
        <f t="shared" si="703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2"/>
        <v>August 22</v>
      </c>
      <c r="H15314" s="27">
        <f t="shared" si="703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2"/>
        <v>August 22</v>
      </c>
      <c r="H15315" s="27">
        <f t="shared" si="703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2"/>
        <v>August 22</v>
      </c>
      <c r="H15316" s="27">
        <f t="shared" si="703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2"/>
        <v>August 22</v>
      </c>
      <c r="H15317" s="27">
        <f t="shared" si="703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2"/>
        <v>August 22</v>
      </c>
      <c r="H15318" s="27">
        <f t="shared" si="703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2"/>
        <v>August 22</v>
      </c>
      <c r="H15319" s="27">
        <f t="shared" si="703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2"/>
        <v>August 22</v>
      </c>
      <c r="H15320" s="27">
        <f t="shared" si="703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2"/>
        <v>August 22</v>
      </c>
      <c r="H15321" s="27">
        <f t="shared" si="703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2"/>
        <v>August 22</v>
      </c>
      <c r="H15322" s="27">
        <f t="shared" si="703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2"/>
        <v>August 22</v>
      </c>
      <c r="H15323" s="27">
        <f t="shared" si="703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2"/>
        <v>August 22</v>
      </c>
      <c r="H15324" s="27">
        <f t="shared" si="703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2"/>
        <v>August 22</v>
      </c>
      <c r="H15325" s="27">
        <f t="shared" si="703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2"/>
        <v>August 22</v>
      </c>
      <c r="H15326" s="27">
        <f t="shared" si="703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2"/>
        <v>August 22</v>
      </c>
      <c r="H15327" s="27">
        <f t="shared" si="703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2"/>
        <v>August 22</v>
      </c>
      <c r="H15328" s="27">
        <f t="shared" si="703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2"/>
        <v>August 22</v>
      </c>
      <c r="H15329" s="27">
        <f t="shared" si="703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2"/>
        <v>August 22</v>
      </c>
      <c r="H15330" s="27">
        <f t="shared" si="703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2"/>
        <v>August 22</v>
      </c>
      <c r="H15331" s="27">
        <f t="shared" si="703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2"/>
        <v>August 22</v>
      </c>
      <c r="H15332" s="27">
        <f t="shared" si="703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2"/>
        <v>August 22</v>
      </c>
      <c r="H15333" s="27">
        <f t="shared" si="703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2"/>
        <v>August 22</v>
      </c>
      <c r="H15334" s="27">
        <f t="shared" si="703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2"/>
        <v>August 22</v>
      </c>
      <c r="H15335" s="27">
        <f t="shared" si="703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2"/>
        <v>August 22</v>
      </c>
      <c r="H15336" s="27">
        <f t="shared" si="703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2"/>
        <v>August 22</v>
      </c>
      <c r="H15337" s="27">
        <f t="shared" si="703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2"/>
        <v>August 22</v>
      </c>
      <c r="H15338" s="27">
        <f t="shared" si="703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2"/>
        <v>August 22</v>
      </c>
      <c r="H15339" s="27">
        <f t="shared" si="703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2"/>
        <v>August 22</v>
      </c>
      <c r="H15340" s="27">
        <f t="shared" si="703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2"/>
        <v>August 22</v>
      </c>
      <c r="H15341" s="27">
        <f t="shared" si="703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2"/>
        <v>August 22</v>
      </c>
      <c r="H15342" s="27">
        <f t="shared" si="703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2"/>
        <v>August 22</v>
      </c>
      <c r="H15343" s="27">
        <f t="shared" si="703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2"/>
        <v>August 22</v>
      </c>
      <c r="H15344" s="27">
        <f t="shared" si="703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2"/>
        <v>August 22</v>
      </c>
      <c r="H15345" s="27">
        <f t="shared" si="703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2"/>
        <v>August 22</v>
      </c>
      <c r="H15346" s="27">
        <f t="shared" si="703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2"/>
        <v>August 22</v>
      </c>
      <c r="H15347" s="27">
        <f t="shared" si="703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2"/>
        <v>August 22</v>
      </c>
      <c r="H15348" s="27">
        <f t="shared" si="703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2"/>
        <v>August 22</v>
      </c>
      <c r="H15349" s="27">
        <f t="shared" si="703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2"/>
        <v>August 22</v>
      </c>
      <c r="H15350" s="27">
        <f t="shared" si="703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2"/>
        <v>August 22</v>
      </c>
      <c r="H15351" s="27">
        <f t="shared" si="703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2"/>
        <v>August 22</v>
      </c>
      <c r="H15352" s="27">
        <f t="shared" si="703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2"/>
        <v>August 22</v>
      </c>
      <c r="H15353" s="27">
        <f t="shared" si="703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2"/>
        <v>August 22</v>
      </c>
      <c r="H15354" s="27">
        <f t="shared" si="703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2"/>
        <v>August 22</v>
      </c>
      <c r="H15355" s="27">
        <f t="shared" si="703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2"/>
        <v>August 22</v>
      </c>
      <c r="H15356" s="27">
        <f t="shared" si="703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2"/>
        <v>August 22</v>
      </c>
      <c r="H15357" s="27">
        <f t="shared" si="703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2"/>
        <v>August 22</v>
      </c>
      <c r="H15358" s="27">
        <f t="shared" si="703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2"/>
        <v>August 22</v>
      </c>
      <c r="H15359" s="27">
        <f t="shared" si="703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2"/>
        <v>September 22</v>
      </c>
      <c r="H15360" s="27">
        <f t="shared" si="703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2"/>
        <v>September 22</v>
      </c>
      <c r="H15361" s="27">
        <f t="shared" si="703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4">VLOOKUP(C15362,W:Y,3,TRUE)</f>
        <v>September 22</v>
      </c>
      <c r="H15362" s="27">
        <f t="shared" si="703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4"/>
        <v>September 22</v>
      </c>
      <c r="H15363" s="27">
        <f t="shared" si="703"/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4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4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4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4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4"/>
        <v>September 22</v>
      </c>
      <c r="H15368" s="27">
        <f t="shared" ref="H15368:H15431" si="705">1+H15367</f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4"/>
        <v>September 22</v>
      </c>
      <c r="H15369" s="27">
        <f t="shared" si="705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4"/>
        <v>September 22</v>
      </c>
      <c r="H15370" s="27">
        <f t="shared" si="705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4"/>
        <v>September 22</v>
      </c>
      <c r="H15371" s="27">
        <f t="shared" si="705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4"/>
        <v>September 22</v>
      </c>
      <c r="H15372" s="27">
        <f t="shared" si="705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4"/>
        <v>September 22</v>
      </c>
      <c r="H15373" s="27">
        <f t="shared" si="705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4"/>
        <v>September 22</v>
      </c>
      <c r="H15374" s="27">
        <f t="shared" si="705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4"/>
        <v>September 22</v>
      </c>
      <c r="H15375" s="27">
        <f t="shared" si="705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4"/>
        <v>September 22</v>
      </c>
      <c r="H15376" s="27">
        <f t="shared" si="705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4"/>
        <v>September 22</v>
      </c>
      <c r="H15377" s="27">
        <f t="shared" si="705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4"/>
        <v>September 22</v>
      </c>
      <c r="H15378" s="27">
        <f t="shared" si="705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4"/>
        <v>September 22</v>
      </c>
      <c r="H15379" s="27">
        <f t="shared" si="705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4"/>
        <v>September 22</v>
      </c>
      <c r="H15380" s="27">
        <f t="shared" si="705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4"/>
        <v>September 22</v>
      </c>
      <c r="H15381" s="27">
        <f t="shared" si="705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4"/>
        <v>September 22</v>
      </c>
      <c r="H15382" s="27">
        <f t="shared" si="705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4"/>
        <v>September 22</v>
      </c>
      <c r="H15383" s="27">
        <f t="shared" si="705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4"/>
        <v>September 22</v>
      </c>
      <c r="H15384" s="27">
        <f t="shared" si="705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4"/>
        <v>September 22</v>
      </c>
      <c r="H15385" s="27">
        <f t="shared" si="705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4"/>
        <v>September 22</v>
      </c>
      <c r="H15386" s="27">
        <f t="shared" si="705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4"/>
        <v>September 22</v>
      </c>
      <c r="H15387" s="27">
        <f t="shared" si="705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4"/>
        <v>September 22</v>
      </c>
      <c r="H15388" s="27">
        <f t="shared" si="705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4"/>
        <v>September 22</v>
      </c>
      <c r="H15389" s="27">
        <f t="shared" si="705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4"/>
        <v>September 22</v>
      </c>
      <c r="H15390" s="27">
        <f t="shared" si="705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4"/>
        <v>September 22</v>
      </c>
      <c r="H15391" s="27">
        <f t="shared" si="705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4"/>
        <v>September 22</v>
      </c>
      <c r="H15392" s="27">
        <f t="shared" si="705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4"/>
        <v>September 22</v>
      </c>
      <c r="H15393" s="27">
        <f t="shared" si="705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4"/>
        <v>September 22</v>
      </c>
      <c r="H15394" s="27">
        <f t="shared" si="705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4"/>
        <v>September 22</v>
      </c>
      <c r="H15395" s="27">
        <f t="shared" si="705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4"/>
        <v>September 22</v>
      </c>
      <c r="H15396" s="27">
        <f t="shared" si="705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4"/>
        <v>September 22</v>
      </c>
      <c r="H15397" s="27">
        <f t="shared" si="705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4"/>
        <v>September 22</v>
      </c>
      <c r="H15398" s="27">
        <f t="shared" si="705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4"/>
        <v>September 22</v>
      </c>
      <c r="H15399" s="27">
        <f t="shared" si="705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4"/>
        <v>September 22</v>
      </c>
      <c r="H15400" s="27">
        <f t="shared" si="705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4"/>
        <v>September 22</v>
      </c>
      <c r="H15401" s="27">
        <f t="shared" si="705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4"/>
        <v>September 22</v>
      </c>
      <c r="H15402" s="27">
        <f t="shared" si="705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4"/>
        <v>September 22</v>
      </c>
      <c r="H15403" s="27">
        <f t="shared" si="705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4"/>
        <v>September 22</v>
      </c>
      <c r="H15404" s="27">
        <f t="shared" si="705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4"/>
        <v>September 22</v>
      </c>
      <c r="H15405" s="27">
        <f t="shared" si="705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4"/>
        <v>September 22</v>
      </c>
      <c r="H15406" s="27">
        <f t="shared" si="705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4"/>
        <v>September 22</v>
      </c>
      <c r="H15407" s="27">
        <f t="shared" si="705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4"/>
        <v>September 22</v>
      </c>
      <c r="H15408" s="27">
        <f t="shared" si="705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4"/>
        <v>September 22</v>
      </c>
      <c r="H15409" s="27">
        <f t="shared" si="705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4"/>
        <v>September 22</v>
      </c>
      <c r="H15410" s="27">
        <f t="shared" si="705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4"/>
        <v>September 22</v>
      </c>
      <c r="H15411" s="27">
        <f t="shared" si="705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4"/>
        <v>September 22</v>
      </c>
      <c r="H15412" s="27">
        <f t="shared" si="705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4"/>
        <v>September 22</v>
      </c>
      <c r="H15413" s="27">
        <f t="shared" si="705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4"/>
        <v>September 22</v>
      </c>
      <c r="H15414" s="27">
        <f t="shared" si="705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4"/>
        <v>September 22</v>
      </c>
      <c r="H15415" s="27">
        <f t="shared" si="705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4"/>
        <v>September 22</v>
      </c>
      <c r="H15416" s="27">
        <f t="shared" si="705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4"/>
        <v>September 22</v>
      </c>
      <c r="H15417" s="27">
        <f t="shared" si="705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4"/>
        <v>September 22</v>
      </c>
      <c r="H15418" s="27">
        <f t="shared" si="705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4"/>
        <v>September 22</v>
      </c>
      <c r="H15419" s="27">
        <f t="shared" si="705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4"/>
        <v>September 22</v>
      </c>
      <c r="H15420" s="27">
        <f t="shared" si="705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4"/>
        <v>September 22</v>
      </c>
      <c r="H15421" s="27">
        <f t="shared" si="705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4"/>
        <v>September 22</v>
      </c>
      <c r="H15422" s="27">
        <f t="shared" si="705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4"/>
        <v>September 22</v>
      </c>
      <c r="H15423" s="27">
        <f t="shared" si="705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4"/>
        <v>September 22</v>
      </c>
      <c r="H15424" s="27">
        <f t="shared" si="705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4"/>
        <v>September 22</v>
      </c>
      <c r="H15425" s="27">
        <f t="shared" si="705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6">VLOOKUP(C15426,W:Y,3,TRUE)</f>
        <v>September 22</v>
      </c>
      <c r="H15426" s="27">
        <f t="shared" si="705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6"/>
        <v>September 22</v>
      </c>
      <c r="H15427" s="27">
        <f t="shared" si="705"/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6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6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6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6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6"/>
        <v>September 22</v>
      </c>
      <c r="H15432" s="27">
        <f t="shared" ref="H15432:H15495" si="707">1+H15431</f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6"/>
        <v>September 22</v>
      </c>
      <c r="H15433" s="27">
        <f t="shared" si="707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6"/>
        <v>September 22</v>
      </c>
      <c r="H15434" s="27">
        <f t="shared" si="707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6"/>
        <v>September 22</v>
      </c>
      <c r="H15435" s="27">
        <f t="shared" si="707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6"/>
        <v>September 22</v>
      </c>
      <c r="H15436" s="27">
        <f t="shared" si="707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6"/>
        <v>September 22</v>
      </c>
      <c r="H15437" s="27">
        <f t="shared" si="707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6"/>
        <v>September 22</v>
      </c>
      <c r="H15438" s="27">
        <f t="shared" si="707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6"/>
        <v>September 22</v>
      </c>
      <c r="H15439" s="27">
        <f t="shared" si="707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6"/>
        <v>September 22</v>
      </c>
      <c r="H15440" s="27">
        <f t="shared" si="707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6"/>
        <v>September 22</v>
      </c>
      <c r="H15441" s="27">
        <f t="shared" si="707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6"/>
        <v>September 22</v>
      </c>
      <c r="H15442" s="27">
        <f t="shared" si="707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6"/>
        <v>September 22</v>
      </c>
      <c r="H15443" s="27">
        <f t="shared" si="707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6"/>
        <v>September 22</v>
      </c>
      <c r="H15444" s="27">
        <f t="shared" si="707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6"/>
        <v>September 22</v>
      </c>
      <c r="H15445" s="27">
        <f t="shared" si="707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6"/>
        <v>September 22</v>
      </c>
      <c r="H15446" s="27">
        <f t="shared" si="707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6"/>
        <v>September 22</v>
      </c>
      <c r="H15447" s="27">
        <f t="shared" si="707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6"/>
        <v>September 22</v>
      </c>
      <c r="H15448" s="27">
        <f t="shared" si="707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6"/>
        <v>September 22</v>
      </c>
      <c r="H15449" s="27">
        <f t="shared" si="707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6"/>
        <v>September 22</v>
      </c>
      <c r="H15450" s="27">
        <f t="shared" si="707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6"/>
        <v>September 22</v>
      </c>
      <c r="H15451" s="27">
        <f t="shared" si="707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6"/>
        <v>September 22</v>
      </c>
      <c r="H15452" s="27">
        <f t="shared" si="707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6"/>
        <v>September 22</v>
      </c>
      <c r="H15453" s="27">
        <f t="shared" si="707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6"/>
        <v>September 22</v>
      </c>
      <c r="H15454" s="27">
        <f t="shared" si="707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6"/>
        <v>September 22</v>
      </c>
      <c r="H15455" s="27">
        <f t="shared" si="707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6"/>
        <v>September 22</v>
      </c>
      <c r="H15456" s="27">
        <f t="shared" si="707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6"/>
        <v>September 22</v>
      </c>
      <c r="H15457" s="27">
        <f t="shared" si="707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6"/>
        <v>September 22</v>
      </c>
      <c r="H15458" s="27">
        <f t="shared" si="707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6"/>
        <v>September 22</v>
      </c>
      <c r="H15459" s="27">
        <f t="shared" si="707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6"/>
        <v>September 22</v>
      </c>
      <c r="H15460" s="27">
        <f t="shared" si="707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6"/>
        <v>September 22</v>
      </c>
      <c r="H15461" s="27">
        <f t="shared" si="707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6"/>
        <v>September 22</v>
      </c>
      <c r="H15462" s="27">
        <f t="shared" si="707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6"/>
        <v>September 22</v>
      </c>
      <c r="H15463" s="27">
        <f t="shared" si="707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6"/>
        <v>September 22</v>
      </c>
      <c r="H15464" s="27">
        <f t="shared" si="707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6"/>
        <v>September 22</v>
      </c>
      <c r="H15465" s="27">
        <f t="shared" si="707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6"/>
        <v>September 22</v>
      </c>
      <c r="H15466" s="27">
        <f t="shared" si="707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6"/>
        <v>September 22</v>
      </c>
      <c r="H15467" s="27">
        <f t="shared" si="707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6"/>
        <v>September 22</v>
      </c>
      <c r="H15468" s="27">
        <f t="shared" si="707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6"/>
        <v>September 22</v>
      </c>
      <c r="H15469" s="27">
        <f t="shared" si="707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6"/>
        <v>September 22</v>
      </c>
      <c r="H15470" s="27">
        <f t="shared" si="707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6"/>
        <v>September 22</v>
      </c>
      <c r="H15471" s="27">
        <f t="shared" si="707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6"/>
        <v>September 22</v>
      </c>
      <c r="H15472" s="27">
        <f t="shared" si="707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6"/>
        <v>September 22</v>
      </c>
      <c r="H15473" s="27">
        <f t="shared" si="707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6"/>
        <v>September 22</v>
      </c>
      <c r="H15474" s="27">
        <f t="shared" si="707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6"/>
        <v>September 22</v>
      </c>
      <c r="H15475" s="27">
        <f t="shared" si="707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6"/>
        <v>September 22</v>
      </c>
      <c r="H15476" s="27">
        <f t="shared" si="707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6"/>
        <v>September 22</v>
      </c>
      <c r="H15477" s="27">
        <f t="shared" si="707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6"/>
        <v>September 22</v>
      </c>
      <c r="H15478" s="27">
        <f t="shared" si="707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6"/>
        <v>September 22</v>
      </c>
      <c r="H15479" s="27">
        <f t="shared" si="707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6"/>
        <v>September 22</v>
      </c>
      <c r="H15480" s="27">
        <f t="shared" si="707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6"/>
        <v>September 22</v>
      </c>
      <c r="H15481" s="27">
        <f t="shared" si="707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6"/>
        <v>September 22</v>
      </c>
      <c r="H15482" s="27">
        <f t="shared" si="707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6"/>
        <v>September 22</v>
      </c>
      <c r="H15483" s="27">
        <f t="shared" si="707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6"/>
        <v>September 22</v>
      </c>
      <c r="H15484" s="27">
        <f t="shared" si="707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6"/>
        <v>September 22</v>
      </c>
      <c r="H15485" s="27">
        <f t="shared" si="707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6"/>
        <v>September 22</v>
      </c>
      <c r="H15486" s="27">
        <f t="shared" si="707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6"/>
        <v>September 22</v>
      </c>
      <c r="H15487" s="27">
        <f t="shared" si="707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6"/>
        <v>September 22</v>
      </c>
      <c r="H15488" s="27">
        <f t="shared" si="707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6"/>
        <v>September 22</v>
      </c>
      <c r="H15489" s="27">
        <f t="shared" si="707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8">VLOOKUP(C15490,W:Y,3,TRUE)</f>
        <v>September 22</v>
      </c>
      <c r="H15490" s="27">
        <f t="shared" si="707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8"/>
        <v>September 22</v>
      </c>
      <c r="H15491" s="27">
        <f t="shared" si="707"/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8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8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8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8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8"/>
        <v>September 22</v>
      </c>
      <c r="H15496" s="27">
        <f t="shared" ref="H15496:H15559" si="709">1+H15495</f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8"/>
        <v>September 22</v>
      </c>
      <c r="H15497" s="27">
        <f t="shared" si="709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8"/>
        <v>September 22</v>
      </c>
      <c r="H15498" s="27">
        <f t="shared" si="709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8"/>
        <v>September 22</v>
      </c>
      <c r="H15499" s="27">
        <f t="shared" si="709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8"/>
        <v>September 22</v>
      </c>
      <c r="H15500" s="27">
        <f t="shared" si="709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8"/>
        <v>September 22</v>
      </c>
      <c r="H15501" s="27">
        <f t="shared" si="709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8"/>
        <v>September 22</v>
      </c>
      <c r="H15502" s="27">
        <f t="shared" si="709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8"/>
        <v>September 22</v>
      </c>
      <c r="H15503" s="27">
        <f t="shared" si="709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8"/>
        <v>September 22</v>
      </c>
      <c r="H15504" s="27">
        <f t="shared" si="709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8"/>
        <v>September 22</v>
      </c>
      <c r="H15505" s="27">
        <f t="shared" si="709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8"/>
        <v>September 22</v>
      </c>
      <c r="H15506" s="27">
        <f t="shared" si="709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8"/>
        <v>September 22</v>
      </c>
      <c r="H15507" s="27">
        <f t="shared" si="709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8"/>
        <v>September 22</v>
      </c>
      <c r="H15508" s="27">
        <f t="shared" si="709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8"/>
        <v>September 22</v>
      </c>
      <c r="H15509" s="27">
        <f t="shared" si="709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8"/>
        <v>September 22</v>
      </c>
      <c r="H15510" s="27">
        <f t="shared" si="709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8"/>
        <v>September 22</v>
      </c>
      <c r="H15511" s="27">
        <f t="shared" si="709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8"/>
        <v>September 22</v>
      </c>
      <c r="H15512" s="27">
        <f t="shared" si="709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8"/>
        <v>September 22</v>
      </c>
      <c r="H15513" s="27">
        <f t="shared" si="709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8"/>
        <v>September 22</v>
      </c>
      <c r="H15514" s="27">
        <f t="shared" si="709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8"/>
        <v>September 22</v>
      </c>
      <c r="H15515" s="27">
        <f t="shared" si="709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8"/>
        <v>September 22</v>
      </c>
      <c r="H15516" s="27">
        <f t="shared" si="709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8"/>
        <v>September 22</v>
      </c>
      <c r="H15517" s="27">
        <f t="shared" si="709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8"/>
        <v>September 22</v>
      </c>
      <c r="H15518" s="27">
        <f t="shared" si="709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8"/>
        <v>September 22</v>
      </c>
      <c r="H15519" s="27">
        <f t="shared" si="709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8"/>
        <v>September 22</v>
      </c>
      <c r="H15520" s="27">
        <f t="shared" si="709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8"/>
        <v>September 22</v>
      </c>
      <c r="H15521" s="27">
        <f t="shared" si="709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8"/>
        <v>September 22</v>
      </c>
      <c r="H15522" s="27">
        <f t="shared" si="709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8"/>
        <v>September 22</v>
      </c>
      <c r="H15523" s="27">
        <f t="shared" si="709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8"/>
        <v>September 22</v>
      </c>
      <c r="H15524" s="27">
        <f t="shared" si="709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8"/>
        <v>September 22</v>
      </c>
      <c r="H15525" s="27">
        <f t="shared" si="709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8"/>
        <v>September 22</v>
      </c>
      <c r="H15526" s="27">
        <f t="shared" si="709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8"/>
        <v>September 22</v>
      </c>
      <c r="H15527" s="27">
        <f t="shared" si="709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8"/>
        <v>September 22</v>
      </c>
      <c r="H15528" s="27">
        <f t="shared" si="709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8"/>
        <v>September 22</v>
      </c>
      <c r="H15529" s="27">
        <f t="shared" si="709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8"/>
        <v>September 22</v>
      </c>
      <c r="H15530" s="27">
        <f t="shared" si="709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8"/>
        <v>September 22</v>
      </c>
      <c r="H15531" s="27">
        <f t="shared" si="709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8"/>
        <v>September 22</v>
      </c>
      <c r="H15532" s="27">
        <f t="shared" si="709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8"/>
        <v>September 22</v>
      </c>
      <c r="H15533" s="27">
        <f t="shared" si="709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8"/>
        <v>September 22</v>
      </c>
      <c r="H15534" s="27">
        <f t="shared" si="709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8"/>
        <v>September 22</v>
      </c>
      <c r="H15535" s="27">
        <f t="shared" si="709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8"/>
        <v>September 22</v>
      </c>
      <c r="H15536" s="27">
        <f t="shared" si="709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8"/>
        <v>September 22</v>
      </c>
      <c r="H15537" s="27">
        <f t="shared" si="709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8"/>
        <v>September 22</v>
      </c>
      <c r="H15538" s="27">
        <f t="shared" si="709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8"/>
        <v>September 22</v>
      </c>
      <c r="H15539" s="27">
        <f t="shared" si="709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8"/>
        <v>September 22</v>
      </c>
      <c r="H15540" s="27">
        <f t="shared" si="709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8"/>
        <v>September 22</v>
      </c>
      <c r="H15541" s="27">
        <f t="shared" si="709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8"/>
        <v>September 22</v>
      </c>
      <c r="H15542" s="27">
        <f t="shared" si="709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8"/>
        <v>September 22</v>
      </c>
      <c r="H15543" s="27">
        <f t="shared" si="709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8"/>
        <v>September 22</v>
      </c>
      <c r="H15544" s="27">
        <f t="shared" si="709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8"/>
        <v>September 22</v>
      </c>
      <c r="H15545" s="27">
        <f t="shared" si="709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8"/>
        <v>September 22</v>
      </c>
      <c r="H15546" s="27">
        <f t="shared" si="709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8"/>
        <v>September 22</v>
      </c>
      <c r="H15547" s="27">
        <f t="shared" si="709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8"/>
        <v>September 22</v>
      </c>
      <c r="H15548" s="27">
        <f t="shared" si="709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8"/>
        <v>September 22</v>
      </c>
      <c r="H15549" s="27">
        <f t="shared" si="709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8"/>
        <v>September 22</v>
      </c>
      <c r="H15550" s="27">
        <f t="shared" si="709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8"/>
        <v>September 22</v>
      </c>
      <c r="H15551" s="27">
        <f t="shared" si="709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8"/>
        <v>September 22</v>
      </c>
      <c r="H15552" s="27">
        <f t="shared" si="709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8"/>
        <v>September 22</v>
      </c>
      <c r="H15553" s="27">
        <f t="shared" si="709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10">VLOOKUP(C15554,W:Y,3,TRUE)</f>
        <v>September 22</v>
      </c>
      <c r="H15554" s="27">
        <f t="shared" si="709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10"/>
        <v>September 22</v>
      </c>
      <c r="H15555" s="27">
        <f t="shared" si="709"/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10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10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10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10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10"/>
        <v>September 22</v>
      </c>
      <c r="H15560" s="27">
        <f t="shared" ref="H15560:H15623" si="711">1+H15559</f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10"/>
        <v>September 22</v>
      </c>
      <c r="H15561" s="27">
        <f t="shared" si="711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10"/>
        <v>September 22</v>
      </c>
      <c r="H15562" s="27">
        <f t="shared" si="711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10"/>
        <v>September 22</v>
      </c>
      <c r="H15563" s="27">
        <f t="shared" si="711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10"/>
        <v>September 22</v>
      </c>
      <c r="H15564" s="27">
        <f t="shared" si="711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10"/>
        <v>September 22</v>
      </c>
      <c r="H15565" s="27">
        <f t="shared" si="711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10"/>
        <v>September 22</v>
      </c>
      <c r="H15566" s="27">
        <f t="shared" si="711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10"/>
        <v>September 22</v>
      </c>
      <c r="H15567" s="27">
        <f t="shared" si="711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10"/>
        <v>September 22</v>
      </c>
      <c r="H15568" s="27">
        <f t="shared" si="711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10"/>
        <v>September 22</v>
      </c>
      <c r="H15569" s="27">
        <f t="shared" si="711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10"/>
        <v>September 22</v>
      </c>
      <c r="H15570" s="27">
        <f t="shared" si="711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10"/>
        <v>September 22</v>
      </c>
      <c r="H15571" s="27">
        <f t="shared" si="711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10"/>
        <v>September 22</v>
      </c>
      <c r="H15572" s="27">
        <f t="shared" si="711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10"/>
        <v>September 22</v>
      </c>
      <c r="H15573" s="27">
        <f t="shared" si="711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10"/>
        <v>September 22</v>
      </c>
      <c r="H15574" s="27">
        <f t="shared" si="711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10"/>
        <v>September 22</v>
      </c>
      <c r="H15575" s="27">
        <f t="shared" si="711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10"/>
        <v>September 22</v>
      </c>
      <c r="H15576" s="27">
        <f t="shared" si="711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10"/>
        <v>September 22</v>
      </c>
      <c r="H15577" s="27">
        <f t="shared" si="711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10"/>
        <v>September 22</v>
      </c>
      <c r="H15578" s="27">
        <f t="shared" si="711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10"/>
        <v>September 22</v>
      </c>
      <c r="H15579" s="27">
        <f t="shared" si="711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10"/>
        <v>September 22</v>
      </c>
      <c r="H15580" s="27">
        <f t="shared" si="711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10"/>
        <v>September 22</v>
      </c>
      <c r="H15581" s="27">
        <f t="shared" si="711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10"/>
        <v>September 22</v>
      </c>
      <c r="H15582" s="27">
        <f t="shared" si="711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10"/>
        <v>September 22</v>
      </c>
      <c r="H15583" s="27">
        <f t="shared" si="711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10"/>
        <v>September 22</v>
      </c>
      <c r="H15584" s="27">
        <f t="shared" si="711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10"/>
        <v>September 22</v>
      </c>
      <c r="H15585" s="27">
        <f t="shared" si="711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10"/>
        <v>September 22</v>
      </c>
      <c r="H15586" s="27">
        <f t="shared" si="711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10"/>
        <v>September 22</v>
      </c>
      <c r="H15587" s="27">
        <f t="shared" si="711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10"/>
        <v>September 22</v>
      </c>
      <c r="H15588" s="27">
        <f t="shared" si="711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10"/>
        <v>September 22</v>
      </c>
      <c r="H15589" s="27">
        <f t="shared" si="711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10"/>
        <v>September 22</v>
      </c>
      <c r="H15590" s="27">
        <f t="shared" si="711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10"/>
        <v>September 22</v>
      </c>
      <c r="H15591" s="27">
        <f t="shared" si="711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10"/>
        <v>September 22</v>
      </c>
      <c r="H15592" s="27">
        <f t="shared" si="711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10"/>
        <v>September 22</v>
      </c>
      <c r="H15593" s="27">
        <f t="shared" si="711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10"/>
        <v>October 22</v>
      </c>
      <c r="H15594" s="27">
        <f t="shared" si="711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10"/>
        <v>October 22</v>
      </c>
      <c r="H15595" s="27">
        <f t="shared" si="711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10"/>
        <v>October 22</v>
      </c>
      <c r="H15596" s="27">
        <f t="shared" si="711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10"/>
        <v>October 22</v>
      </c>
      <c r="H15597" s="27">
        <f t="shared" si="711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10"/>
        <v>October 22</v>
      </c>
      <c r="H15598" s="27">
        <f t="shared" si="711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10"/>
        <v>October 22</v>
      </c>
      <c r="H15599" s="27">
        <f t="shared" si="711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10"/>
        <v>October 22</v>
      </c>
      <c r="H15600" s="27">
        <f t="shared" si="711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10"/>
        <v>October 22</v>
      </c>
      <c r="H15601" s="27">
        <f t="shared" si="711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10"/>
        <v>October 22</v>
      </c>
      <c r="H15602" s="27">
        <f t="shared" si="711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10"/>
        <v>October 22</v>
      </c>
      <c r="H15603" s="27">
        <f t="shared" si="711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10"/>
        <v>October 22</v>
      </c>
      <c r="H15604" s="27">
        <f t="shared" si="711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10"/>
        <v>October 22</v>
      </c>
      <c r="H15605" s="27">
        <f t="shared" si="711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10"/>
        <v>October 22</v>
      </c>
      <c r="H15606" s="27">
        <f t="shared" si="711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10"/>
        <v>October 22</v>
      </c>
      <c r="H15607" s="27">
        <f t="shared" si="711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10"/>
        <v>October 22</v>
      </c>
      <c r="H15608" s="27">
        <f t="shared" si="711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10"/>
        <v>October 22</v>
      </c>
      <c r="H15609" s="27">
        <f t="shared" si="711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10"/>
        <v>October 22</v>
      </c>
      <c r="H15610" s="27">
        <f t="shared" si="711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10"/>
        <v>October 22</v>
      </c>
      <c r="H15611" s="27">
        <f t="shared" si="711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10"/>
        <v>October 22</v>
      </c>
      <c r="H15612" s="27">
        <f t="shared" si="711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10"/>
        <v>October 22</v>
      </c>
      <c r="H15613" s="27">
        <f t="shared" si="711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10"/>
        <v>October 22</v>
      </c>
      <c r="H15614" s="27">
        <f t="shared" si="711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10"/>
        <v>October 22</v>
      </c>
      <c r="H15615" s="27">
        <f t="shared" si="711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10"/>
        <v>October 22</v>
      </c>
      <c r="H15616" s="27">
        <f t="shared" si="711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10"/>
        <v>October 22</v>
      </c>
      <c r="H15617" s="27">
        <f t="shared" si="711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2">VLOOKUP(C15618,W:Y,3,TRUE)</f>
        <v>October 22</v>
      </c>
      <c r="H15618" s="27">
        <f t="shared" si="711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2"/>
        <v>October 22</v>
      </c>
      <c r="H15619" s="27">
        <f t="shared" si="711"/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2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2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2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2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2"/>
        <v>October 22</v>
      </c>
      <c r="H15624" s="27">
        <f t="shared" ref="H15624:H15687" si="713">1+H15623</f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2"/>
        <v>October 22</v>
      </c>
      <c r="H15625" s="27">
        <f t="shared" si="713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2"/>
        <v>October 22</v>
      </c>
      <c r="H15626" s="27">
        <f t="shared" si="713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2"/>
        <v>October 22</v>
      </c>
      <c r="H15627" s="27">
        <f t="shared" si="713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2"/>
        <v>October 22</v>
      </c>
      <c r="H15628" s="27">
        <f t="shared" si="713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2"/>
        <v>October 22</v>
      </c>
      <c r="H15629" s="27">
        <f t="shared" si="713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2"/>
        <v>October 22</v>
      </c>
      <c r="H15630" s="27">
        <f t="shared" si="713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2"/>
        <v>October 22</v>
      </c>
      <c r="H15631" s="27">
        <f t="shared" si="713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2"/>
        <v>October 22</v>
      </c>
      <c r="H15632" s="27">
        <f t="shared" si="713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2"/>
        <v>October 22</v>
      </c>
      <c r="H15633" s="27">
        <f t="shared" si="713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2"/>
        <v>October 22</v>
      </c>
      <c r="H15634" s="27">
        <f t="shared" si="713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2"/>
        <v>October 22</v>
      </c>
      <c r="H15635" s="27">
        <f t="shared" si="713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2"/>
        <v>October 22</v>
      </c>
      <c r="H15636" s="27">
        <f t="shared" si="713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2"/>
        <v>October 22</v>
      </c>
      <c r="H15637" s="27">
        <f t="shared" si="713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2"/>
        <v>October 22</v>
      </c>
      <c r="H15638" s="27">
        <f t="shared" si="713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2"/>
        <v>October 22</v>
      </c>
      <c r="H15639" s="27">
        <f t="shared" si="713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2"/>
        <v>October 22</v>
      </c>
      <c r="H15640" s="27">
        <f t="shared" si="713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2"/>
        <v>October 22</v>
      </c>
      <c r="H15641" s="27">
        <f t="shared" si="713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2"/>
        <v>October 22</v>
      </c>
      <c r="H15642" s="27">
        <f t="shared" si="713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2"/>
        <v>October 22</v>
      </c>
      <c r="H15643" s="27">
        <f t="shared" si="713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2"/>
        <v>October 22</v>
      </c>
      <c r="H15644" s="27">
        <f t="shared" si="713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2"/>
        <v>October 22</v>
      </c>
      <c r="H15645" s="27">
        <f t="shared" si="713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2"/>
        <v>October 22</v>
      </c>
      <c r="H15646" s="27">
        <f t="shared" si="713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2"/>
        <v>October 22</v>
      </c>
      <c r="H15647" s="27">
        <f t="shared" si="713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2"/>
        <v>October 22</v>
      </c>
      <c r="H15648" s="27">
        <f t="shared" si="713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2"/>
        <v>October 22</v>
      </c>
      <c r="H15649" s="27">
        <f t="shared" si="713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2"/>
        <v>October 22</v>
      </c>
      <c r="H15650" s="27">
        <f t="shared" si="713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2"/>
        <v>October 22</v>
      </c>
      <c r="H15651" s="27">
        <f t="shared" si="713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2"/>
        <v>October 22</v>
      </c>
      <c r="H15652" s="27">
        <f t="shared" si="713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2"/>
        <v>October 22</v>
      </c>
      <c r="H15653" s="27">
        <f t="shared" si="713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2"/>
        <v>October 22</v>
      </c>
      <c r="H15654" s="27">
        <f t="shared" si="713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2"/>
        <v>October 22</v>
      </c>
      <c r="H15655" s="27">
        <f t="shared" si="713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2"/>
        <v>October 22</v>
      </c>
      <c r="H15656" s="27">
        <f t="shared" si="713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2"/>
        <v>October 22</v>
      </c>
      <c r="H15657" s="27">
        <f t="shared" si="713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2"/>
        <v>October 22</v>
      </c>
      <c r="H15658" s="27">
        <f t="shared" si="713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2"/>
        <v>October 22</v>
      </c>
      <c r="H15659" s="27">
        <f t="shared" si="713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2"/>
        <v>October 22</v>
      </c>
      <c r="H15660" s="27">
        <f t="shared" si="713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2"/>
        <v>October 22</v>
      </c>
      <c r="H15661" s="27">
        <f t="shared" si="713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2"/>
        <v>October 22</v>
      </c>
      <c r="H15662" s="27">
        <f t="shared" si="713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2"/>
        <v>October 22</v>
      </c>
      <c r="H15663" s="27">
        <f t="shared" si="713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2"/>
        <v>October 22</v>
      </c>
      <c r="H15664" s="27">
        <f t="shared" si="713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2"/>
        <v>October 22</v>
      </c>
      <c r="H15665" s="27">
        <f t="shared" si="713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2"/>
        <v>October 22</v>
      </c>
      <c r="H15666" s="27">
        <f t="shared" si="713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2"/>
        <v>October 22</v>
      </c>
      <c r="H15667" s="27">
        <f t="shared" si="713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2"/>
        <v>October 22</v>
      </c>
      <c r="H15668" s="27">
        <f t="shared" si="713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2"/>
        <v>October 22</v>
      </c>
      <c r="H15669" s="27">
        <f t="shared" si="713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2"/>
        <v>October 22</v>
      </c>
      <c r="H15670" s="27">
        <f t="shared" si="713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2"/>
        <v>October 22</v>
      </c>
      <c r="H15671" s="27">
        <f t="shared" si="713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2"/>
        <v>October 22</v>
      </c>
      <c r="H15672" s="27">
        <f t="shared" si="713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2"/>
        <v>October 22</v>
      </c>
      <c r="H15673" s="27">
        <f t="shared" si="713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2"/>
        <v>October 22</v>
      </c>
      <c r="H15674" s="27">
        <f t="shared" si="713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2"/>
        <v>October 22</v>
      </c>
      <c r="H15675" s="27">
        <f t="shared" si="713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2"/>
        <v>October 22</v>
      </c>
      <c r="H15676" s="27">
        <f t="shared" si="713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2"/>
        <v>October 22</v>
      </c>
      <c r="H15677" s="27">
        <f t="shared" si="713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2"/>
        <v>October 22</v>
      </c>
      <c r="H15678" s="27">
        <f t="shared" si="713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2"/>
        <v>October 22</v>
      </c>
      <c r="H15679" s="27">
        <f t="shared" si="713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2"/>
        <v>October 22</v>
      </c>
      <c r="H15680" s="27">
        <f t="shared" si="713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2"/>
        <v>October 22</v>
      </c>
      <c r="H15681" s="27">
        <f t="shared" si="713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4">VLOOKUP(C15682,W:Y,3,TRUE)</f>
        <v>October 22</v>
      </c>
      <c r="H15682" s="27">
        <f t="shared" si="713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4"/>
        <v>October 22</v>
      </c>
      <c r="H15683" s="27">
        <f t="shared" si="713"/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4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4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4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4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4"/>
        <v>October 22</v>
      </c>
      <c r="H15688" s="27">
        <f t="shared" ref="H15688:H15751" si="715">1+H15687</f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4"/>
        <v>October 22</v>
      </c>
      <c r="H15689" s="27">
        <f t="shared" si="715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4"/>
        <v>October 22</v>
      </c>
      <c r="H15690" s="27">
        <f t="shared" si="715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4"/>
        <v>October 22</v>
      </c>
      <c r="H15691" s="27">
        <f t="shared" si="715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4"/>
        <v>October 22</v>
      </c>
      <c r="H15692" s="27">
        <f t="shared" si="715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4"/>
        <v>October 22</v>
      </c>
      <c r="H15693" s="27">
        <f t="shared" si="715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4"/>
        <v>October 22</v>
      </c>
      <c r="H15694" s="27">
        <f t="shared" si="715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4"/>
        <v>October 22</v>
      </c>
      <c r="H15695" s="27">
        <f t="shared" si="715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4"/>
        <v>October 22</v>
      </c>
      <c r="H15696" s="27">
        <f t="shared" si="715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4"/>
        <v>October 22</v>
      </c>
      <c r="H15697" s="27">
        <f t="shared" si="715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4"/>
        <v>October 22</v>
      </c>
      <c r="H15698" s="27">
        <f t="shared" si="715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4"/>
        <v>October 22</v>
      </c>
      <c r="H15699" s="27">
        <f t="shared" si="715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4"/>
        <v>October 22</v>
      </c>
      <c r="H15700" s="27">
        <f t="shared" si="715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4"/>
        <v>October 22</v>
      </c>
      <c r="H15701" s="27">
        <f t="shared" si="715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4"/>
        <v>October 22</v>
      </c>
      <c r="H15702" s="27">
        <f t="shared" si="715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4"/>
        <v>October 22</v>
      </c>
      <c r="H15703" s="27">
        <f t="shared" si="715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4"/>
        <v>October 22</v>
      </c>
      <c r="H15704" s="27">
        <f t="shared" si="715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4"/>
        <v>October 22</v>
      </c>
      <c r="H15705" s="27">
        <f t="shared" si="715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4"/>
        <v>October 22</v>
      </c>
      <c r="H15706" s="27">
        <f t="shared" si="715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4"/>
        <v>October 22</v>
      </c>
      <c r="H15707" s="27">
        <f t="shared" si="715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4"/>
        <v>October 22</v>
      </c>
      <c r="H15708" s="27">
        <f t="shared" si="715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4"/>
        <v>October 22</v>
      </c>
      <c r="H15709" s="27">
        <f t="shared" si="715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4"/>
        <v>October 22</v>
      </c>
      <c r="H15710" s="27">
        <f t="shared" si="715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4"/>
        <v>October 22</v>
      </c>
      <c r="H15711" s="27">
        <f t="shared" si="715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4"/>
        <v>October 22</v>
      </c>
      <c r="H15712" s="27">
        <f t="shared" si="715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4"/>
        <v>October 22</v>
      </c>
      <c r="H15713" s="27">
        <f t="shared" si="715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4"/>
        <v>October 22</v>
      </c>
      <c r="H15714" s="27">
        <f t="shared" si="715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4"/>
        <v>October 22</v>
      </c>
      <c r="H15715" s="27">
        <f t="shared" si="715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4"/>
        <v>October 22</v>
      </c>
      <c r="H15716" s="27">
        <f t="shared" si="715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4"/>
        <v>October 22</v>
      </c>
      <c r="H15717" s="27">
        <f t="shared" si="715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4"/>
        <v>October 22</v>
      </c>
      <c r="H15718" s="27">
        <f t="shared" si="715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4"/>
        <v>October 22</v>
      </c>
      <c r="H15719" s="27">
        <f t="shared" si="715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4"/>
        <v>October 22</v>
      </c>
      <c r="H15720" s="27">
        <f t="shared" si="715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4"/>
        <v>October 22</v>
      </c>
      <c r="H15721" s="27">
        <f t="shared" si="715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4"/>
        <v>October 22</v>
      </c>
      <c r="H15722" s="27">
        <f t="shared" si="715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4"/>
        <v>October 22</v>
      </c>
      <c r="H15723" s="27">
        <f t="shared" si="715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4"/>
        <v>October 22</v>
      </c>
      <c r="H15724" s="27">
        <f t="shared" si="715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4"/>
        <v>October 22</v>
      </c>
      <c r="H15725" s="27">
        <f t="shared" si="715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4"/>
        <v>October 22</v>
      </c>
      <c r="H15726" s="27">
        <f t="shared" si="715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4"/>
        <v>October 22</v>
      </c>
      <c r="H15727" s="27">
        <f t="shared" si="715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4"/>
        <v>October 22</v>
      </c>
      <c r="H15728" s="27">
        <f t="shared" si="715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4"/>
        <v>October 22</v>
      </c>
      <c r="H15729" s="27">
        <f t="shared" si="715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4"/>
        <v>October 22</v>
      </c>
      <c r="H15730" s="27">
        <f t="shared" si="715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4"/>
        <v>October 22</v>
      </c>
      <c r="H15731" s="27">
        <f t="shared" si="715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4"/>
        <v>October 22</v>
      </c>
      <c r="H15732" s="27">
        <f t="shared" si="715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4"/>
        <v>October 22</v>
      </c>
      <c r="H15733" s="27">
        <f t="shared" si="715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4"/>
        <v>October 22</v>
      </c>
      <c r="H15734" s="27">
        <f t="shared" si="715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4"/>
        <v>October 22</v>
      </c>
      <c r="H15735" s="27">
        <f t="shared" si="715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4"/>
        <v>October 22</v>
      </c>
      <c r="H15736" s="27">
        <f t="shared" si="715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4"/>
        <v>October 22</v>
      </c>
      <c r="H15737" s="27">
        <f t="shared" si="715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4"/>
        <v>October 22</v>
      </c>
      <c r="H15738" s="27">
        <f t="shared" si="715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4"/>
        <v>October 22</v>
      </c>
      <c r="H15739" s="27">
        <f t="shared" si="715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4"/>
        <v>October 22</v>
      </c>
      <c r="H15740" s="27">
        <f t="shared" si="715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4"/>
        <v>October 22</v>
      </c>
      <c r="H15741" s="27">
        <f t="shared" si="715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4"/>
        <v>October 22</v>
      </c>
      <c r="H15742" s="27">
        <f t="shared" si="715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4"/>
        <v>October 22</v>
      </c>
      <c r="H15743" s="27">
        <f t="shared" si="715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4"/>
        <v>November 22</v>
      </c>
      <c r="H15744" s="27">
        <f t="shared" si="715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4"/>
        <v>November 22</v>
      </c>
      <c r="H15745" s="27">
        <f t="shared" si="715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6">VLOOKUP(C15746,W:Y,3,TRUE)</f>
        <v>November 22</v>
      </c>
      <c r="H15746" s="27">
        <f t="shared" si="715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6"/>
        <v>November 22</v>
      </c>
      <c r="H15747" s="27">
        <f t="shared" si="715"/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6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6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6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6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6"/>
        <v>November 22</v>
      </c>
      <c r="H15752" s="27">
        <f t="shared" ref="H15752:H15815" si="717">1+H15751</f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6"/>
        <v>November 22</v>
      </c>
      <c r="H15753" s="27">
        <f t="shared" si="717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6"/>
        <v>November 22</v>
      </c>
      <c r="H15754" s="27">
        <f t="shared" si="717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6"/>
        <v>November 22</v>
      </c>
      <c r="H15755" s="27">
        <f t="shared" si="717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6"/>
        <v>November 22</v>
      </c>
      <c r="H15756" s="27">
        <f t="shared" si="717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6"/>
        <v>November 22</v>
      </c>
      <c r="H15757" s="27">
        <f t="shared" si="717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6"/>
        <v>November 22</v>
      </c>
      <c r="H15758" s="27">
        <f t="shared" si="717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6"/>
        <v>November 22</v>
      </c>
      <c r="H15759" s="27">
        <f t="shared" si="717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6"/>
        <v>November 22</v>
      </c>
      <c r="H15760" s="27">
        <f t="shared" si="717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6"/>
        <v>November 22</v>
      </c>
      <c r="H15761" s="27">
        <f t="shared" si="717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6"/>
        <v>November 22</v>
      </c>
      <c r="H15762" s="27">
        <f t="shared" si="717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6"/>
        <v>November 22</v>
      </c>
      <c r="H15763" s="27">
        <f t="shared" si="717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6"/>
        <v>November 22</v>
      </c>
      <c r="H15764" s="27">
        <f t="shared" si="717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6"/>
        <v>November 22</v>
      </c>
      <c r="H15765" s="27">
        <f t="shared" si="717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6"/>
        <v>November 22</v>
      </c>
      <c r="H15766" s="27">
        <f t="shared" si="717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6"/>
        <v>November 22</v>
      </c>
      <c r="H15767" s="27">
        <f t="shared" si="717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6"/>
        <v>November 22</v>
      </c>
      <c r="H15768" s="27">
        <f t="shared" si="717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6"/>
        <v>November 22</v>
      </c>
      <c r="H15769" s="27">
        <f t="shared" si="717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6"/>
        <v>November 22</v>
      </c>
      <c r="H15770" s="27">
        <f t="shared" si="717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6"/>
        <v>November 22</v>
      </c>
      <c r="H15771" s="27">
        <f t="shared" si="717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6"/>
        <v>November 22</v>
      </c>
      <c r="H15772" s="27">
        <f t="shared" si="717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6"/>
        <v>November 22</v>
      </c>
      <c r="H15773" s="27">
        <f t="shared" si="717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6"/>
        <v>November 22</v>
      </c>
      <c r="H15774" s="27">
        <f t="shared" si="717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6"/>
        <v>November 22</v>
      </c>
      <c r="H15775" s="27">
        <f t="shared" si="717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6"/>
        <v>November 22</v>
      </c>
      <c r="H15776" s="27">
        <f t="shared" si="717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6"/>
        <v>November 22</v>
      </c>
      <c r="H15777" s="27">
        <f t="shared" si="717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6"/>
        <v>November 22</v>
      </c>
      <c r="H15778" s="27">
        <f t="shared" si="717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6"/>
        <v>November 22</v>
      </c>
      <c r="H15779" s="27">
        <f t="shared" si="717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6"/>
        <v>November 22</v>
      </c>
      <c r="H15780" s="27">
        <f t="shared" si="717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6"/>
        <v>November 22</v>
      </c>
      <c r="H15781" s="27">
        <f t="shared" si="717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6"/>
        <v>November 22</v>
      </c>
      <c r="H15782" s="27">
        <f t="shared" si="717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6"/>
        <v>November 22</v>
      </c>
      <c r="H15783" s="27">
        <f t="shared" si="717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6"/>
        <v>November 22</v>
      </c>
      <c r="H15784" s="27">
        <f t="shared" si="717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6"/>
        <v>November 22</v>
      </c>
      <c r="H15785" s="27">
        <f t="shared" si="717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6"/>
        <v>November 22</v>
      </c>
      <c r="H15786" s="27">
        <f t="shared" si="717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6"/>
        <v>November 22</v>
      </c>
      <c r="H15787" s="27">
        <f t="shared" si="717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6"/>
        <v>November 22</v>
      </c>
      <c r="H15788" s="27">
        <f t="shared" si="717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6"/>
        <v>November 22</v>
      </c>
      <c r="H15789" s="27">
        <f t="shared" si="717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6"/>
        <v>November 22</v>
      </c>
      <c r="H15790" s="27">
        <f t="shared" si="717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6"/>
        <v>November 22</v>
      </c>
      <c r="H15791" s="27">
        <f t="shared" si="717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6"/>
        <v>November 22</v>
      </c>
      <c r="H15792" s="27">
        <f t="shared" si="717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6"/>
        <v>November 22</v>
      </c>
      <c r="H15793" s="27">
        <f t="shared" si="717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6"/>
        <v>November 22</v>
      </c>
      <c r="H15794" s="27">
        <f t="shared" si="717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6"/>
        <v>November 22</v>
      </c>
      <c r="H15795" s="27">
        <f t="shared" si="717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6"/>
        <v>November 22</v>
      </c>
      <c r="H15796" s="27">
        <f t="shared" si="717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6"/>
        <v>November 22</v>
      </c>
      <c r="H15797" s="27">
        <f t="shared" si="717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6"/>
        <v>November 22</v>
      </c>
      <c r="H15798" s="27">
        <f t="shared" si="717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6"/>
        <v>November 22</v>
      </c>
      <c r="H15799" s="27">
        <f t="shared" si="717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6"/>
        <v>November 22</v>
      </c>
      <c r="H15800" s="27">
        <f t="shared" si="717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6"/>
        <v>November 22</v>
      </c>
      <c r="H15801" s="27">
        <f t="shared" si="717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6"/>
        <v>November 22</v>
      </c>
      <c r="H15802" s="27">
        <f t="shared" si="717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6"/>
        <v>November 22</v>
      </c>
      <c r="H15803" s="27">
        <f t="shared" si="717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6"/>
        <v>November 22</v>
      </c>
      <c r="H15804" s="27">
        <f t="shared" si="717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6"/>
        <v>November 22</v>
      </c>
      <c r="H15805" s="27">
        <f t="shared" si="717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6"/>
        <v>November 22</v>
      </c>
      <c r="H15806" s="27">
        <f t="shared" si="717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6"/>
        <v>November 22</v>
      </c>
      <c r="H15807" s="27">
        <f t="shared" si="717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6"/>
        <v>November 22</v>
      </c>
      <c r="H15808" s="27">
        <f t="shared" si="717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6"/>
        <v>November 22</v>
      </c>
      <c r="H15809" s="27">
        <f t="shared" si="717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8">VLOOKUP(C15810,W:Y,3,TRUE)</f>
        <v>November 22</v>
      </c>
      <c r="H15810" s="27">
        <f t="shared" si="717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8"/>
        <v>November 22</v>
      </c>
      <c r="H15811" s="27">
        <f t="shared" si="717"/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8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8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8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8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8"/>
        <v>November 22</v>
      </c>
      <c r="H15816" s="27">
        <f t="shared" ref="H15816:H15879" si="719">1+H15815</f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8"/>
        <v>November 22</v>
      </c>
      <c r="H15817" s="27">
        <f t="shared" si="719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8"/>
        <v>November 22</v>
      </c>
      <c r="H15818" s="27">
        <f t="shared" si="719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8"/>
        <v>November 22</v>
      </c>
      <c r="H15819" s="27">
        <f t="shared" si="719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8"/>
        <v>November 22</v>
      </c>
      <c r="H15820" s="27">
        <f t="shared" si="719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8"/>
        <v>November 22</v>
      </c>
      <c r="H15821" s="27">
        <f t="shared" si="719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8"/>
        <v>November 22</v>
      </c>
      <c r="H15822" s="27">
        <f t="shared" si="719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8"/>
        <v>November 22</v>
      </c>
      <c r="H15823" s="27">
        <f t="shared" si="719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8"/>
        <v>November 22</v>
      </c>
      <c r="H15824" s="27">
        <f t="shared" si="719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8"/>
        <v>November 22</v>
      </c>
      <c r="H15825" s="27">
        <f t="shared" si="719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8"/>
        <v>November 22</v>
      </c>
      <c r="H15826" s="27">
        <f t="shared" si="719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8"/>
        <v>November 22</v>
      </c>
      <c r="H15827" s="27">
        <f t="shared" si="719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8"/>
        <v>November 22</v>
      </c>
      <c r="H15828" s="27">
        <f t="shared" si="719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8"/>
        <v>November 22</v>
      </c>
      <c r="H15829" s="27">
        <f t="shared" si="719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8"/>
        <v>November 22</v>
      </c>
      <c r="H15830" s="27">
        <f t="shared" si="719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8"/>
        <v>November 22</v>
      </c>
      <c r="H15831" s="27">
        <f t="shared" si="719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8"/>
        <v>November 22</v>
      </c>
      <c r="H15832" s="27">
        <f t="shared" si="719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8"/>
        <v>November 22</v>
      </c>
      <c r="H15833" s="27">
        <f t="shared" si="719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8"/>
        <v>November 22</v>
      </c>
      <c r="H15834" s="27">
        <f t="shared" si="719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8"/>
        <v>November 22</v>
      </c>
      <c r="H15835" s="27">
        <f t="shared" si="719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8"/>
        <v>November 22</v>
      </c>
      <c r="H15836" s="27">
        <f t="shared" si="719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8"/>
        <v>November 22</v>
      </c>
      <c r="H15837" s="27">
        <f t="shared" si="719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8"/>
        <v>November 22</v>
      </c>
      <c r="H15838" s="27">
        <f t="shared" si="719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8"/>
        <v>November 22</v>
      </c>
      <c r="H15839" s="27">
        <f t="shared" si="719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8"/>
        <v>November 22</v>
      </c>
      <c r="H15840" s="27">
        <f t="shared" si="719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8"/>
        <v>November 22</v>
      </c>
      <c r="H15841" s="27">
        <f t="shared" si="719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8"/>
        <v>November 22</v>
      </c>
      <c r="H15842" s="27">
        <f t="shared" si="719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8"/>
        <v>November 22</v>
      </c>
      <c r="H15843" s="27">
        <f t="shared" si="719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8"/>
        <v>November 22</v>
      </c>
      <c r="H15844" s="27">
        <f t="shared" si="719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8"/>
        <v>November 22</v>
      </c>
      <c r="H15845" s="27">
        <f t="shared" si="719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8"/>
        <v>November 22</v>
      </c>
      <c r="H15846" s="27">
        <f t="shared" si="719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8"/>
        <v>November 22</v>
      </c>
      <c r="H15847" s="27">
        <f t="shared" si="719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8"/>
        <v>November 22</v>
      </c>
      <c r="H15848" s="27">
        <f t="shared" si="719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8"/>
        <v>November 22</v>
      </c>
      <c r="H15849" s="27">
        <f t="shared" si="719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8"/>
        <v>November 22</v>
      </c>
      <c r="H15850" s="27">
        <f t="shared" si="719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8"/>
        <v>November 22</v>
      </c>
      <c r="H15851" s="27">
        <f t="shared" si="719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8"/>
        <v>November 22</v>
      </c>
      <c r="H15852" s="27">
        <f t="shared" si="719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8"/>
        <v>November 22</v>
      </c>
      <c r="H15853" s="27">
        <f t="shared" si="719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8"/>
        <v>November 22</v>
      </c>
      <c r="H15854" s="27">
        <f t="shared" si="719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8"/>
        <v>November 22</v>
      </c>
      <c r="H15855" s="27">
        <f t="shared" si="719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8"/>
        <v>November 22</v>
      </c>
      <c r="H15856" s="27">
        <f t="shared" si="719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8"/>
        <v>November 22</v>
      </c>
      <c r="H15857" s="27">
        <f t="shared" si="719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8"/>
        <v>November 22</v>
      </c>
      <c r="H15858" s="27">
        <f t="shared" si="719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8"/>
        <v>November 22</v>
      </c>
      <c r="H15859" s="27">
        <f t="shared" si="719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8"/>
        <v>November 22</v>
      </c>
      <c r="H15860" s="27">
        <f t="shared" si="719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8"/>
        <v>November 22</v>
      </c>
      <c r="H15861" s="27">
        <f t="shared" si="719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8"/>
        <v>November 22</v>
      </c>
      <c r="H15862" s="27">
        <f t="shared" si="719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8"/>
        <v>November 22</v>
      </c>
      <c r="H15863" s="27">
        <f t="shared" si="719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8"/>
        <v>November 22</v>
      </c>
      <c r="H15864" s="27">
        <f t="shared" si="719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8"/>
        <v>November 22</v>
      </c>
      <c r="H15865" s="27">
        <f t="shared" si="719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8"/>
        <v>November 22</v>
      </c>
      <c r="H15866" s="27">
        <f t="shared" si="719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8"/>
        <v>November 22</v>
      </c>
      <c r="H15867" s="27">
        <f t="shared" si="719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8"/>
        <v>November 22</v>
      </c>
      <c r="H15868" s="27">
        <f t="shared" si="719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8"/>
        <v>November 22</v>
      </c>
      <c r="H15869" s="27">
        <f t="shared" si="719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8"/>
        <v>November 22</v>
      </c>
      <c r="H15870" s="27">
        <f t="shared" si="719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8"/>
        <v>November 22</v>
      </c>
      <c r="H15871" s="27">
        <f t="shared" si="719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8"/>
        <v>November 22</v>
      </c>
      <c r="H15872" s="27">
        <f t="shared" si="719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8"/>
        <v>November 22</v>
      </c>
      <c r="H15873" s="27">
        <f t="shared" si="719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20">VLOOKUP(C15874,W:Y,3,TRUE)</f>
        <v>November 22</v>
      </c>
      <c r="H15874" s="27">
        <f t="shared" si="719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20"/>
        <v>November 22</v>
      </c>
      <c r="H15875" s="27">
        <f t="shared" si="719"/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20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20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20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20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20"/>
        <v>November 22</v>
      </c>
      <c r="H15880" s="27">
        <f t="shared" ref="H15880:H15943" si="721">1+H15879</f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20"/>
        <v>November 22</v>
      </c>
      <c r="H15881" s="27">
        <f t="shared" si="721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20"/>
        <v>November 22</v>
      </c>
      <c r="H15882" s="27">
        <f t="shared" si="721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20"/>
        <v>November 22</v>
      </c>
      <c r="H15883" s="27">
        <f t="shared" si="721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20"/>
        <v>November 22</v>
      </c>
      <c r="H15884" s="27">
        <f t="shared" si="721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20"/>
        <v>November 22</v>
      </c>
      <c r="H15885" s="27">
        <f t="shared" si="721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20"/>
        <v>November 22</v>
      </c>
      <c r="H15886" s="27">
        <f t="shared" si="721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20"/>
        <v>November 22</v>
      </c>
      <c r="H15887" s="27">
        <f t="shared" si="721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20"/>
        <v>November 22</v>
      </c>
      <c r="H15888" s="27">
        <f t="shared" si="721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20"/>
        <v>November 22</v>
      </c>
      <c r="H15889" s="27">
        <f t="shared" si="721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20"/>
        <v>November 22</v>
      </c>
      <c r="H15890" s="27">
        <f t="shared" si="721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20"/>
        <v>November 22</v>
      </c>
      <c r="H15891" s="27">
        <f t="shared" si="721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20"/>
        <v>November 22</v>
      </c>
      <c r="H15892" s="27">
        <f t="shared" si="721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20"/>
        <v>November 22</v>
      </c>
      <c r="H15893" s="27">
        <f t="shared" si="721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20"/>
        <v>November 22</v>
      </c>
      <c r="H15894" s="27">
        <f t="shared" si="721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20"/>
        <v>November 22</v>
      </c>
      <c r="H15895" s="27">
        <f t="shared" si="721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20"/>
        <v>November 22</v>
      </c>
      <c r="H15896" s="27">
        <f t="shared" si="721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20"/>
        <v>November 22</v>
      </c>
      <c r="H15897" s="27">
        <f t="shared" si="721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20"/>
        <v>November 22</v>
      </c>
      <c r="H15898" s="27">
        <f t="shared" si="721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20"/>
        <v>November 22</v>
      </c>
      <c r="H15899" s="27">
        <f t="shared" si="721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20"/>
        <v>November 22</v>
      </c>
      <c r="H15900" s="27">
        <f t="shared" si="721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20"/>
        <v>November 22</v>
      </c>
      <c r="H15901" s="27">
        <f t="shared" si="721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20"/>
        <v>November 22</v>
      </c>
      <c r="H15902" s="27">
        <f t="shared" si="721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20"/>
        <v>November 22</v>
      </c>
      <c r="H15903" s="27">
        <f t="shared" si="721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20"/>
        <v>November 22</v>
      </c>
      <c r="H15904" s="27">
        <f t="shared" si="721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20"/>
        <v>November 22</v>
      </c>
      <c r="H15905" s="27">
        <f t="shared" si="721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20"/>
        <v>November 22</v>
      </c>
      <c r="H15906" s="27">
        <f t="shared" si="721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20"/>
        <v>November 22</v>
      </c>
      <c r="H15907" s="27">
        <f t="shared" si="721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20"/>
        <v>December 22</v>
      </c>
      <c r="H15908" s="27">
        <f t="shared" si="721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20"/>
        <v>December 22</v>
      </c>
      <c r="H15909" s="27">
        <f t="shared" si="721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20"/>
        <v>December 22</v>
      </c>
      <c r="H15910" s="27">
        <f t="shared" si="721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20"/>
        <v>December 22</v>
      </c>
      <c r="H15911" s="27">
        <f t="shared" si="721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20"/>
        <v>December 22</v>
      </c>
      <c r="H15912" s="27">
        <f t="shared" si="721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20"/>
        <v>December 22</v>
      </c>
      <c r="H15913" s="27">
        <f t="shared" si="721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20"/>
        <v>December 22</v>
      </c>
      <c r="H15914" s="27">
        <f t="shared" si="721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20"/>
        <v>December 22</v>
      </c>
      <c r="H15915" s="27">
        <f t="shared" si="721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20"/>
        <v>December 22</v>
      </c>
      <c r="H15916" s="27">
        <f t="shared" si="721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20"/>
        <v>December 22</v>
      </c>
      <c r="H15917" s="27">
        <f t="shared" si="721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20"/>
        <v>December 22</v>
      </c>
      <c r="H15918" s="27">
        <f t="shared" si="721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20"/>
        <v>December 22</v>
      </c>
      <c r="H15919" s="27">
        <f t="shared" si="721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20"/>
        <v>December 22</v>
      </c>
      <c r="H15920" s="27">
        <f t="shared" si="721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20"/>
        <v>December 22</v>
      </c>
      <c r="H15921" s="27">
        <f t="shared" si="721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20"/>
        <v>December 22</v>
      </c>
      <c r="H15922" s="27">
        <f t="shared" si="721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20"/>
        <v>December 22</v>
      </c>
      <c r="H15923" s="27">
        <f t="shared" si="721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20"/>
        <v>December 22</v>
      </c>
      <c r="H15924" s="27">
        <f t="shared" si="721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20"/>
        <v>December 22</v>
      </c>
      <c r="H15925" s="27">
        <f t="shared" si="721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20"/>
        <v>December 22</v>
      </c>
      <c r="H15926" s="27">
        <f t="shared" si="721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20"/>
        <v>December 22</v>
      </c>
      <c r="H15927" s="27">
        <f t="shared" si="721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20"/>
        <v>December 22</v>
      </c>
      <c r="H15928" s="27">
        <f t="shared" si="721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20"/>
        <v>December 22</v>
      </c>
      <c r="H15929" s="27">
        <f t="shared" si="721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20"/>
        <v>December 22</v>
      </c>
      <c r="H15930" s="27">
        <f t="shared" si="721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20"/>
        <v>December 22</v>
      </c>
      <c r="H15931" s="27">
        <f t="shared" si="721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20"/>
        <v>December 22</v>
      </c>
      <c r="H15932" s="27">
        <f t="shared" si="721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20"/>
        <v>December 22</v>
      </c>
      <c r="H15933" s="27">
        <f t="shared" si="721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20"/>
        <v>December 22</v>
      </c>
      <c r="H15934" s="27">
        <f t="shared" si="721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20"/>
        <v>December 22</v>
      </c>
      <c r="H15935" s="27">
        <f t="shared" si="721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20"/>
        <v>December 22</v>
      </c>
      <c r="H15936" s="27">
        <f t="shared" si="721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20"/>
        <v>December 22</v>
      </c>
      <c r="H15937" s="27">
        <f t="shared" si="721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2">VLOOKUP(C15938,W:Y,3,TRUE)</f>
        <v>December 22</v>
      </c>
      <c r="H15938" s="27">
        <f t="shared" si="721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2"/>
        <v>December 22</v>
      </c>
      <c r="H15939" s="27">
        <f t="shared" si="721"/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2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2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2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2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2"/>
        <v>December 22</v>
      </c>
      <c r="H15944" s="27">
        <f t="shared" ref="H15944:H16007" si="723">1+H15943</f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2"/>
        <v>December 22</v>
      </c>
      <c r="H15945" s="27">
        <f t="shared" si="723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2"/>
        <v>December 22</v>
      </c>
      <c r="H15946" s="27">
        <f t="shared" si="723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2"/>
        <v>December 22</v>
      </c>
      <c r="H15947" s="27">
        <f t="shared" si="723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2"/>
        <v>December 22</v>
      </c>
      <c r="H15948" s="27">
        <f t="shared" si="723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2"/>
        <v>December 22</v>
      </c>
      <c r="H15949" s="27">
        <f t="shared" si="723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2"/>
        <v>December 22</v>
      </c>
      <c r="H15950" s="27">
        <f t="shared" si="723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2"/>
        <v>December 22</v>
      </c>
      <c r="H15951" s="27">
        <f t="shared" si="723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2"/>
        <v>December 22</v>
      </c>
      <c r="H15952" s="27">
        <f t="shared" si="723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2"/>
        <v>December 22</v>
      </c>
      <c r="H15953" s="27">
        <f t="shared" si="723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2"/>
        <v>December 22</v>
      </c>
      <c r="H15954" s="27">
        <f t="shared" si="723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2"/>
        <v>December 22</v>
      </c>
      <c r="H15955" s="27">
        <f t="shared" si="723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2"/>
        <v>December 22</v>
      </c>
      <c r="H15956" s="27">
        <f t="shared" si="723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2"/>
        <v>December 22</v>
      </c>
      <c r="H15957" s="27">
        <f t="shared" si="723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2"/>
        <v>December 22</v>
      </c>
      <c r="H15958" s="27">
        <f t="shared" si="723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2"/>
        <v>December 22</v>
      </c>
      <c r="H15959" s="27">
        <f t="shared" si="723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2"/>
        <v>December 22</v>
      </c>
      <c r="H15960" s="27">
        <f t="shared" si="723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2"/>
        <v>December 22</v>
      </c>
      <c r="H15961" s="27">
        <f t="shared" si="723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2"/>
        <v>December 22</v>
      </c>
      <c r="H15962" s="27">
        <f t="shared" si="723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2"/>
        <v>December 22</v>
      </c>
      <c r="H15963" s="27">
        <f t="shared" si="723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2"/>
        <v>December 22</v>
      </c>
      <c r="H15964" s="27">
        <f t="shared" si="723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2"/>
        <v>December 22</v>
      </c>
      <c r="H15965" s="27">
        <f t="shared" si="723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2"/>
        <v>December 22</v>
      </c>
      <c r="H15966" s="27">
        <f t="shared" si="723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2"/>
        <v>December 22</v>
      </c>
      <c r="H15967" s="27">
        <f t="shared" si="723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2"/>
        <v>December 22</v>
      </c>
      <c r="H15968" s="27">
        <f t="shared" si="723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2"/>
        <v>December 22</v>
      </c>
      <c r="H15969" s="27">
        <f t="shared" si="723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2"/>
        <v>December 22</v>
      </c>
      <c r="H15970" s="27">
        <f t="shared" si="723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2"/>
        <v>December 22</v>
      </c>
      <c r="H15971" s="27">
        <f t="shared" si="723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2"/>
        <v>December 22</v>
      </c>
      <c r="H15972" s="27">
        <f t="shared" si="723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2"/>
        <v>December 22</v>
      </c>
      <c r="H15973" s="27">
        <f t="shared" si="723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2"/>
        <v>December 22</v>
      </c>
      <c r="H15974" s="27">
        <f t="shared" si="723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2"/>
        <v>December 22</v>
      </c>
      <c r="H15975" s="27">
        <f t="shared" si="723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2"/>
        <v>December 22</v>
      </c>
      <c r="H15976" s="27">
        <f t="shared" si="723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2"/>
        <v>December 22</v>
      </c>
      <c r="H15977" s="27">
        <f t="shared" si="723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2"/>
        <v>December 22</v>
      </c>
      <c r="H15978" s="27">
        <f t="shared" si="723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2"/>
        <v>December 22</v>
      </c>
      <c r="H15979" s="27">
        <f t="shared" si="723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2"/>
        <v>December 22</v>
      </c>
      <c r="H15980" s="27">
        <f t="shared" si="723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2"/>
        <v>December 22</v>
      </c>
      <c r="H15981" s="27">
        <f t="shared" si="723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2"/>
        <v>December 22</v>
      </c>
      <c r="H15982" s="27">
        <f t="shared" si="723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2"/>
        <v>December 22</v>
      </c>
      <c r="H15983" s="27">
        <f t="shared" si="723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2"/>
        <v>December 22</v>
      </c>
      <c r="H15984" s="27">
        <f t="shared" si="723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2"/>
        <v>December 22</v>
      </c>
      <c r="H15985" s="27">
        <f t="shared" si="723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2"/>
        <v>December 22</v>
      </c>
      <c r="H15986" s="27">
        <f t="shared" si="723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2"/>
        <v>December 22</v>
      </c>
      <c r="H15987" s="27">
        <f t="shared" si="723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2"/>
        <v>December 22</v>
      </c>
      <c r="H15988" s="27">
        <f t="shared" si="723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2"/>
        <v>December 22</v>
      </c>
      <c r="H15989" s="27">
        <f t="shared" si="723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2"/>
        <v>December 22</v>
      </c>
      <c r="H15990" s="27">
        <f t="shared" si="723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2"/>
        <v>December 22</v>
      </c>
      <c r="H15991" s="27">
        <f t="shared" si="723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2"/>
        <v>December 22</v>
      </c>
      <c r="H15992" s="27">
        <f t="shared" si="723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2"/>
        <v>December 22</v>
      </c>
      <c r="H15993" s="27">
        <f t="shared" si="723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2"/>
        <v>December 22</v>
      </c>
      <c r="H15994" s="27">
        <f t="shared" si="723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2"/>
        <v>December 22</v>
      </c>
      <c r="H15995" s="27">
        <f t="shared" si="723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2"/>
        <v>December 22</v>
      </c>
      <c r="H15996" s="27">
        <f t="shared" si="723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2"/>
        <v>December 22</v>
      </c>
      <c r="H15997" s="27">
        <f t="shared" si="723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2"/>
        <v>December 22</v>
      </c>
      <c r="H15998" s="27">
        <f t="shared" si="723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2"/>
        <v>December 22</v>
      </c>
      <c r="H15999" s="27">
        <f t="shared" si="723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2"/>
        <v>December 22</v>
      </c>
      <c r="H16000" s="27">
        <f t="shared" si="723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2"/>
        <v>December 22</v>
      </c>
      <c r="H16001" s="27">
        <f t="shared" si="723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4">VLOOKUP(C16002,W:Y,3,TRUE)</f>
        <v>December 22</v>
      </c>
      <c r="H16002" s="27">
        <f t="shared" si="723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4"/>
        <v>December 22</v>
      </c>
      <c r="H16003" s="27">
        <f t="shared" si="723"/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4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4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4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4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4"/>
        <v>December 22</v>
      </c>
      <c r="H16008" s="27">
        <f t="shared" ref="H16008:H16071" si="725">1+H16007</f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4"/>
        <v>December 22</v>
      </c>
      <c r="H16009" s="27">
        <f t="shared" si="725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4"/>
        <v>December 22</v>
      </c>
      <c r="H16010" s="27">
        <f t="shared" si="725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4"/>
        <v>December 22</v>
      </c>
      <c r="H16011" s="27">
        <f t="shared" si="725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4"/>
        <v>December 22</v>
      </c>
      <c r="H16012" s="27">
        <f t="shared" si="725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4"/>
        <v>December 22</v>
      </c>
      <c r="H16013" s="27">
        <f t="shared" si="725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4"/>
        <v>December 22</v>
      </c>
      <c r="H16014" s="27">
        <f t="shared" si="725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4"/>
        <v>December 22</v>
      </c>
      <c r="H16015" s="27">
        <f t="shared" si="725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4"/>
        <v>December 22</v>
      </c>
      <c r="H16016" s="27">
        <f t="shared" si="725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4"/>
        <v>December 22</v>
      </c>
      <c r="H16017" s="27">
        <f t="shared" si="725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4"/>
        <v>December 22</v>
      </c>
      <c r="H16018" s="27">
        <f t="shared" si="725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4"/>
        <v>December 22</v>
      </c>
      <c r="H16019" s="27">
        <f t="shared" si="725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4"/>
        <v>December 22</v>
      </c>
      <c r="H16020" s="27">
        <f t="shared" si="725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4"/>
        <v>December 22</v>
      </c>
      <c r="H16021" s="27">
        <f t="shared" si="725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4"/>
        <v>December 22</v>
      </c>
      <c r="H16022" s="27">
        <f t="shared" si="725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4"/>
        <v>December 22</v>
      </c>
      <c r="H16023" s="27">
        <f t="shared" si="725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4"/>
        <v>December 22</v>
      </c>
      <c r="H16024" s="27">
        <f t="shared" si="725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4"/>
        <v>December 22</v>
      </c>
      <c r="H16025" s="27">
        <f t="shared" si="725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4"/>
        <v>December 22</v>
      </c>
      <c r="H16026" s="27">
        <f t="shared" si="725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4"/>
        <v>December 22</v>
      </c>
      <c r="H16027" s="27">
        <f t="shared" si="725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4"/>
        <v>December 22</v>
      </c>
      <c r="H16028" s="27">
        <f t="shared" si="725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4"/>
        <v>December 22</v>
      </c>
      <c r="H16029" s="27">
        <f t="shared" si="725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4"/>
        <v>December 22</v>
      </c>
      <c r="H16030" s="27">
        <f t="shared" si="725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4"/>
        <v>December 22</v>
      </c>
      <c r="H16031" s="27">
        <f t="shared" si="725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4"/>
        <v>December 22</v>
      </c>
      <c r="H16032" s="27">
        <f t="shared" si="725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4"/>
        <v>December 22</v>
      </c>
      <c r="H16033" s="27">
        <f t="shared" si="725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4"/>
        <v>December 22</v>
      </c>
      <c r="H16034" s="27">
        <f t="shared" si="725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4"/>
        <v>December 22</v>
      </c>
      <c r="H16035" s="27">
        <f t="shared" si="725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4"/>
        <v>December 22</v>
      </c>
      <c r="H16036" s="27">
        <f t="shared" si="725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4"/>
        <v>December 22</v>
      </c>
      <c r="H16037" s="27">
        <f t="shared" si="725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4"/>
        <v>December 22</v>
      </c>
      <c r="H16038" s="27">
        <f t="shared" si="725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4"/>
        <v>December 22</v>
      </c>
      <c r="H16039" s="27">
        <f t="shared" si="725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4"/>
        <v>December 22</v>
      </c>
      <c r="H16040" s="27">
        <f t="shared" si="725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4"/>
        <v>December 22</v>
      </c>
      <c r="H16041" s="27">
        <f t="shared" si="725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4"/>
        <v>December 22</v>
      </c>
      <c r="H16042" s="27">
        <f t="shared" si="725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4"/>
        <v>December 22</v>
      </c>
      <c r="H16043" s="27">
        <f t="shared" si="725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4"/>
        <v>December 22</v>
      </c>
      <c r="H16044" s="27">
        <f t="shared" si="725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4"/>
        <v>December 22</v>
      </c>
      <c r="H16045" s="27">
        <f t="shared" si="725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4"/>
        <v>December 22</v>
      </c>
      <c r="H16046" s="27">
        <f t="shared" si="725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4"/>
        <v>December 22</v>
      </c>
      <c r="H16047" s="27">
        <f t="shared" si="725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4"/>
        <v>December 22</v>
      </c>
      <c r="H16048" s="27">
        <f t="shared" si="725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4"/>
        <v>December 22</v>
      </c>
      <c r="H16049" s="27">
        <f t="shared" si="725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4"/>
        <v>December 22</v>
      </c>
      <c r="H16050" s="27">
        <f t="shared" si="725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4"/>
        <v>December 22</v>
      </c>
      <c r="H16051" s="27">
        <f t="shared" si="725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4"/>
        <v>December 22</v>
      </c>
      <c r="H16052" s="27">
        <f t="shared" si="725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4"/>
        <v>December 22</v>
      </c>
      <c r="H16053" s="27">
        <f t="shared" si="725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4"/>
        <v>December 22</v>
      </c>
      <c r="H16054" s="27">
        <f t="shared" si="725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4"/>
        <v>December 22</v>
      </c>
      <c r="H16055" s="27">
        <f t="shared" si="725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4"/>
        <v>December 22</v>
      </c>
      <c r="H16056" s="27">
        <f t="shared" si="725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4"/>
        <v>December 22</v>
      </c>
      <c r="H16057" s="27">
        <f t="shared" si="725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4"/>
        <v>December 22</v>
      </c>
      <c r="H16058" s="27">
        <f t="shared" si="725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4"/>
        <v>December 22</v>
      </c>
      <c r="H16059" s="27">
        <f t="shared" si="725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4"/>
        <v>December 22</v>
      </c>
      <c r="H16060" s="27">
        <f t="shared" si="725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4"/>
        <v>December 22</v>
      </c>
      <c r="H16061" s="27">
        <f t="shared" si="725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4"/>
        <v>December 22</v>
      </c>
      <c r="H16062" s="27">
        <f t="shared" si="725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4"/>
        <v>December 22</v>
      </c>
      <c r="H16063" s="27">
        <f t="shared" si="725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4"/>
        <v>December 22</v>
      </c>
      <c r="H16064" s="27">
        <f t="shared" si="725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4"/>
        <v>December 22</v>
      </c>
      <c r="H16065" s="27">
        <f t="shared" si="725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6">VLOOKUP(C16066,W:Y,3,TRUE)</f>
        <v>December 22</v>
      </c>
      <c r="H16066" s="27">
        <f t="shared" si="725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6"/>
        <v>December 22</v>
      </c>
      <c r="H16067" s="27">
        <f t="shared" si="725"/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6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6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6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6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6"/>
        <v>December 22</v>
      </c>
      <c r="H16072" s="27">
        <f t="shared" ref="H16072:H16135" si="727">1+H16071</f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6"/>
        <v>December 22</v>
      </c>
      <c r="H16073" s="27">
        <f t="shared" si="727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6"/>
        <v>December 22</v>
      </c>
      <c r="H16074" s="27">
        <f t="shared" si="727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6"/>
        <v>December 22</v>
      </c>
      <c r="H16075" s="27">
        <f t="shared" si="727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6"/>
        <v>December 22</v>
      </c>
      <c r="H16076" s="27">
        <f t="shared" si="727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6"/>
        <v>December 22</v>
      </c>
      <c r="H16077" s="27">
        <f t="shared" si="727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6"/>
        <v>December 22</v>
      </c>
      <c r="H16078" s="27">
        <f t="shared" si="727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6"/>
        <v>December 22</v>
      </c>
      <c r="H16079" s="27">
        <f t="shared" si="727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6"/>
        <v>December 22</v>
      </c>
      <c r="H16080" s="27">
        <f t="shared" si="727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6"/>
        <v>December 22</v>
      </c>
      <c r="H16081" s="27">
        <f t="shared" si="727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6"/>
        <v>December 22</v>
      </c>
      <c r="H16082" s="27">
        <f t="shared" si="727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6"/>
        <v>December 22</v>
      </c>
      <c r="H16083" s="27">
        <f t="shared" si="727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6"/>
        <v>December 22</v>
      </c>
      <c r="H16084" s="27">
        <f t="shared" si="727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6"/>
        <v>December 22</v>
      </c>
      <c r="H16085" s="27">
        <f t="shared" si="727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6"/>
        <v>December 22</v>
      </c>
      <c r="H16086" s="27">
        <f t="shared" si="727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6"/>
        <v>December 22</v>
      </c>
      <c r="H16087" s="27">
        <f t="shared" si="727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6"/>
        <v>December 22</v>
      </c>
      <c r="H16088" s="27">
        <f t="shared" si="727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6"/>
        <v>December 22</v>
      </c>
      <c r="H16089" s="27">
        <f t="shared" si="727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6"/>
        <v>December 22</v>
      </c>
      <c r="H16090" s="27">
        <f t="shared" si="727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6"/>
        <v>December 22</v>
      </c>
      <c r="H16091" s="27">
        <f t="shared" si="727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6"/>
        <v>December 22</v>
      </c>
      <c r="H16092" s="27">
        <f t="shared" si="727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6"/>
        <v>December 22</v>
      </c>
      <c r="H16093" s="27">
        <f t="shared" si="727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6"/>
        <v>December 22</v>
      </c>
      <c r="H16094" s="27">
        <f t="shared" si="727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6"/>
        <v>December 22</v>
      </c>
      <c r="H16095" s="27">
        <f t="shared" si="727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6"/>
        <v>December 22</v>
      </c>
      <c r="H16096" s="27">
        <f t="shared" si="727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6"/>
        <v>December 22</v>
      </c>
      <c r="H16097" s="27">
        <f t="shared" si="727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6"/>
        <v>December 22</v>
      </c>
      <c r="H16098" s="27">
        <f t="shared" si="727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6"/>
        <v>December 22</v>
      </c>
      <c r="H16099" s="27">
        <f t="shared" si="727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6"/>
        <v>December 22</v>
      </c>
      <c r="H16100" s="27">
        <f t="shared" si="727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6"/>
        <v>December 22</v>
      </c>
      <c r="H16101" s="27">
        <f t="shared" si="727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6"/>
        <v>December 22</v>
      </c>
      <c r="H16102" s="27">
        <f t="shared" si="727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6"/>
        <v>December 22</v>
      </c>
      <c r="H16103" s="27">
        <f t="shared" si="727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6"/>
        <v>December 22</v>
      </c>
      <c r="H16104" s="27">
        <f t="shared" si="727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6"/>
        <v>December 22</v>
      </c>
      <c r="H16105" s="27">
        <f t="shared" si="727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6"/>
        <v>December 22</v>
      </c>
      <c r="H16106" s="27">
        <f t="shared" si="727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6"/>
        <v>December 22</v>
      </c>
      <c r="H16107" s="27">
        <f t="shared" si="727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6"/>
        <v>December 22</v>
      </c>
      <c r="H16108" s="27">
        <f t="shared" si="727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6"/>
        <v>December 22</v>
      </c>
      <c r="H16109" s="27">
        <f t="shared" si="727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6"/>
        <v>December 22</v>
      </c>
      <c r="H16110" s="27">
        <f t="shared" si="727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6"/>
        <v>December 22</v>
      </c>
      <c r="H16111" s="27">
        <f t="shared" si="727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6"/>
        <v>December 22</v>
      </c>
      <c r="H16112" s="27">
        <f t="shared" si="727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6"/>
        <v>December 22</v>
      </c>
      <c r="H16113" s="27">
        <f t="shared" si="727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6"/>
        <v>December 22</v>
      </c>
      <c r="H16114" s="27">
        <f t="shared" si="727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6"/>
        <v>December 22</v>
      </c>
      <c r="H16115" s="27">
        <f t="shared" si="727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6"/>
        <v>December 22</v>
      </c>
      <c r="H16116" s="27">
        <f t="shared" si="727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6"/>
        <v>December 22</v>
      </c>
      <c r="H16117" s="27">
        <f t="shared" si="727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6"/>
        <v>December 22</v>
      </c>
      <c r="H16118" s="27">
        <f t="shared" si="727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6"/>
        <v>December 22</v>
      </c>
      <c r="H16119" s="27">
        <f t="shared" si="727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6"/>
        <v>December 22</v>
      </c>
      <c r="H16120" s="27">
        <f t="shared" si="727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6"/>
        <v>December 22</v>
      </c>
      <c r="H16121" s="27">
        <f t="shared" si="727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6"/>
        <v>December 22</v>
      </c>
      <c r="H16122" s="27">
        <f t="shared" si="727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6"/>
        <v>December 22</v>
      </c>
      <c r="H16123" s="27">
        <f t="shared" si="727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6"/>
        <v>December 22</v>
      </c>
      <c r="H16124" s="27">
        <f t="shared" si="727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6"/>
        <v>January 23</v>
      </c>
      <c r="H16125" s="27">
        <f t="shared" si="727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6"/>
        <v>January 23</v>
      </c>
      <c r="H16126" s="27">
        <f t="shared" si="727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6"/>
        <v>January 23</v>
      </c>
      <c r="H16127" s="27">
        <f t="shared" si="727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6"/>
        <v>January 23</v>
      </c>
      <c r="H16128" s="27">
        <f t="shared" si="727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6"/>
        <v>January 23</v>
      </c>
      <c r="H16129" s="27">
        <f t="shared" si="727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8">VLOOKUP(C16130,W:Y,3,TRUE)</f>
        <v>January 23</v>
      </c>
      <c r="H16130" s="27">
        <f t="shared" si="727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8"/>
        <v>January 23</v>
      </c>
      <c r="H16131" s="27">
        <f t="shared" si="727"/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8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8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8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8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8"/>
        <v>January 23</v>
      </c>
      <c r="H16136" s="27">
        <f t="shared" ref="H16136:H16199" si="729">1+H16135</f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8"/>
        <v>January 23</v>
      </c>
      <c r="H16137" s="27">
        <f t="shared" si="729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8"/>
        <v>January 23</v>
      </c>
      <c r="H16138" s="27">
        <f t="shared" si="729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8"/>
        <v>January 23</v>
      </c>
      <c r="H16139" s="27">
        <f t="shared" si="729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8"/>
        <v>January 23</v>
      </c>
      <c r="H16140" s="27">
        <f t="shared" si="729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8"/>
        <v>January 23</v>
      </c>
      <c r="H16141" s="27">
        <f t="shared" si="729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8"/>
        <v>January 23</v>
      </c>
      <c r="H16142" s="27">
        <f t="shared" si="729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8"/>
        <v>January 23</v>
      </c>
      <c r="H16143" s="27">
        <f t="shared" si="729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8"/>
        <v>January 23</v>
      </c>
      <c r="H16144" s="27">
        <f t="shared" si="729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8"/>
        <v>January 23</v>
      </c>
      <c r="H16145" s="27">
        <f t="shared" si="729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8"/>
        <v>January 23</v>
      </c>
      <c r="H16146" s="27">
        <f t="shared" si="729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8"/>
        <v>January 23</v>
      </c>
      <c r="H16147" s="27">
        <f t="shared" si="729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8"/>
        <v>January 23</v>
      </c>
      <c r="H16148" s="27">
        <f t="shared" si="729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8"/>
        <v>January 23</v>
      </c>
      <c r="H16149" s="27">
        <f t="shared" si="729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8"/>
        <v>January 23</v>
      </c>
      <c r="H16150" s="27">
        <f t="shared" si="729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8"/>
        <v>January 23</v>
      </c>
      <c r="H16151" s="27">
        <f t="shared" si="729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8"/>
        <v>January 23</v>
      </c>
      <c r="H16152" s="27">
        <f t="shared" si="729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8"/>
        <v>January 23</v>
      </c>
      <c r="H16153" s="27">
        <f t="shared" si="729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8"/>
        <v>January 23</v>
      </c>
      <c r="H16154" s="27">
        <f t="shared" si="729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8"/>
        <v>January 23</v>
      </c>
      <c r="H16155" s="27">
        <f t="shared" si="729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8"/>
        <v>January 23</v>
      </c>
      <c r="H16156" s="27">
        <f t="shared" si="729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8"/>
        <v>January 23</v>
      </c>
      <c r="H16157" s="27">
        <f t="shared" si="729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8"/>
        <v>January 23</v>
      </c>
      <c r="H16158" s="27">
        <f t="shared" si="729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8"/>
        <v>January 23</v>
      </c>
      <c r="H16159" s="27">
        <f t="shared" si="729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8"/>
        <v>January 23</v>
      </c>
      <c r="H16160" s="27">
        <f t="shared" si="729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8"/>
        <v>January 23</v>
      </c>
      <c r="H16161" s="27">
        <f t="shared" si="729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8"/>
        <v>January 23</v>
      </c>
      <c r="H16162" s="27">
        <f t="shared" si="729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8"/>
        <v>January 23</v>
      </c>
      <c r="H16163" s="27">
        <f t="shared" si="729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8"/>
        <v>January 23</v>
      </c>
      <c r="H16164" s="27">
        <f t="shared" si="729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8"/>
        <v>January 23</v>
      </c>
      <c r="H16165" s="27">
        <f t="shared" si="729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8"/>
        <v>January 23</v>
      </c>
      <c r="H16166" s="27">
        <f t="shared" si="729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8"/>
        <v>January 23</v>
      </c>
      <c r="H16167" s="27">
        <f t="shared" si="729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8"/>
        <v>January 23</v>
      </c>
      <c r="H16168" s="27">
        <f t="shared" si="729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8"/>
        <v>January 23</v>
      </c>
      <c r="H16169" s="27">
        <f t="shared" si="729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8"/>
        <v>January 23</v>
      </c>
      <c r="H16170" s="27">
        <f t="shared" si="729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8"/>
        <v>January 23</v>
      </c>
      <c r="H16171" s="27">
        <f t="shared" si="729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8"/>
        <v>January 23</v>
      </c>
      <c r="H16172" s="27">
        <f t="shared" si="729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8"/>
        <v>January 23</v>
      </c>
      <c r="H16173" s="27">
        <f t="shared" si="729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8"/>
        <v>January 23</v>
      </c>
      <c r="H16174" s="27">
        <f t="shared" si="729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8"/>
        <v>January 23</v>
      </c>
      <c r="H16175" s="27">
        <f t="shared" si="729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8"/>
        <v>January 23</v>
      </c>
      <c r="H16176" s="27">
        <f t="shared" si="729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8"/>
        <v>January 23</v>
      </c>
      <c r="H16177" s="27">
        <f t="shared" si="729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8"/>
        <v>January 23</v>
      </c>
      <c r="H16178" s="27">
        <f t="shared" si="729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8"/>
        <v>January 23</v>
      </c>
      <c r="H16179" s="27">
        <f t="shared" si="729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8"/>
        <v>January 23</v>
      </c>
      <c r="H16180" s="27">
        <f t="shared" si="729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8"/>
        <v>January 23</v>
      </c>
      <c r="H16181" s="27">
        <f t="shared" si="729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8"/>
        <v>January 23</v>
      </c>
      <c r="H16182" s="27">
        <f t="shared" si="729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8"/>
        <v>January 23</v>
      </c>
      <c r="H16183" s="27">
        <f t="shared" si="729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8"/>
        <v>January 23</v>
      </c>
      <c r="H16184" s="27">
        <f t="shared" si="729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8"/>
        <v>January 23</v>
      </c>
      <c r="H16185" s="27">
        <f t="shared" si="729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8"/>
        <v>January 23</v>
      </c>
      <c r="H16186" s="27">
        <f t="shared" si="729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8"/>
        <v>January 23</v>
      </c>
      <c r="H16187" s="27">
        <f t="shared" si="729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8"/>
        <v>January 23</v>
      </c>
      <c r="H16188" s="27">
        <f t="shared" si="729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8"/>
        <v>January 23</v>
      </c>
      <c r="H16189" s="27">
        <f t="shared" si="729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8"/>
        <v>January 23</v>
      </c>
      <c r="H16190" s="27">
        <f t="shared" si="729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8"/>
        <v>January 23</v>
      </c>
      <c r="H16191" s="27">
        <f t="shared" si="729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8"/>
        <v>January 23</v>
      </c>
      <c r="H16192" s="27">
        <f t="shared" si="729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8"/>
        <v>January 23</v>
      </c>
      <c r="H16193" s="27">
        <f t="shared" si="729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30">VLOOKUP(C16194,W:Y,3,TRUE)</f>
        <v>January 23</v>
      </c>
      <c r="H16194" s="27">
        <f t="shared" si="729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30"/>
        <v>January 23</v>
      </c>
      <c r="H16195" s="27">
        <f t="shared" si="729"/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30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30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30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30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30"/>
        <v>January 23</v>
      </c>
      <c r="H16200" s="27">
        <f t="shared" ref="H16200:H16263" si="731">1+H16199</f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30"/>
        <v>January 23</v>
      </c>
      <c r="H16201" s="27">
        <f t="shared" si="731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30"/>
        <v>January 23</v>
      </c>
      <c r="H16202" s="27">
        <f t="shared" si="731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30"/>
        <v>January 23</v>
      </c>
      <c r="H16203" s="27">
        <f t="shared" si="731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30"/>
        <v>January 23</v>
      </c>
      <c r="H16204" s="27">
        <f t="shared" si="731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30"/>
        <v>January 23</v>
      </c>
      <c r="H16205" s="27">
        <f t="shared" si="731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30"/>
        <v>January 23</v>
      </c>
      <c r="H16206" s="27">
        <f t="shared" si="731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30"/>
        <v>January 23</v>
      </c>
      <c r="H16207" s="27">
        <f t="shared" si="731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30"/>
        <v>January 23</v>
      </c>
      <c r="H16208" s="27">
        <f t="shared" si="731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30"/>
        <v>January 23</v>
      </c>
      <c r="H16209" s="27">
        <f t="shared" si="731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30"/>
        <v>January 23</v>
      </c>
      <c r="H16210" s="27">
        <f t="shared" si="731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30"/>
        <v>January 23</v>
      </c>
      <c r="H16211" s="27">
        <f t="shared" si="731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30"/>
        <v>January 23</v>
      </c>
      <c r="H16212" s="27">
        <f t="shared" si="731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30"/>
        <v>January 23</v>
      </c>
      <c r="H16213" s="27">
        <f t="shared" si="731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30"/>
        <v>January 23</v>
      </c>
      <c r="H16214" s="27">
        <f t="shared" si="731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30"/>
        <v>January 23</v>
      </c>
      <c r="H16215" s="27">
        <f t="shared" si="731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30"/>
        <v>January 23</v>
      </c>
      <c r="H16216" s="27">
        <f t="shared" si="731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30"/>
        <v>January 23</v>
      </c>
      <c r="H16217" s="27">
        <f t="shared" si="731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30"/>
        <v>January 23</v>
      </c>
      <c r="H16218" s="27">
        <f t="shared" si="731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30"/>
        <v>January 23</v>
      </c>
      <c r="H16219" s="27">
        <f t="shared" si="731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30"/>
        <v>January 23</v>
      </c>
      <c r="H16220" s="27">
        <f t="shared" si="731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30"/>
        <v>January 23</v>
      </c>
      <c r="H16221" s="27">
        <f t="shared" si="731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30"/>
        <v>January 23</v>
      </c>
      <c r="H16222" s="27">
        <f t="shared" si="731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30"/>
        <v>January 23</v>
      </c>
      <c r="H16223" s="27">
        <f t="shared" si="731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30"/>
        <v>January 23</v>
      </c>
      <c r="H16224" s="27">
        <f t="shared" si="731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30"/>
        <v>January 23</v>
      </c>
      <c r="H16225" s="27">
        <f t="shared" si="731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30"/>
        <v>January 23</v>
      </c>
      <c r="H16226" s="27">
        <f t="shared" si="731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30"/>
        <v>January 23</v>
      </c>
      <c r="H16227" s="27">
        <f t="shared" si="731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30"/>
        <v>January 23</v>
      </c>
      <c r="H16228" s="27">
        <f t="shared" si="731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30"/>
        <v>January 23</v>
      </c>
      <c r="H16229" s="27">
        <f t="shared" si="731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30"/>
        <v>January 23</v>
      </c>
      <c r="H16230" s="27">
        <f t="shared" si="731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30"/>
        <v>January 23</v>
      </c>
      <c r="H16231" s="27">
        <f t="shared" si="731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30"/>
        <v>January 23</v>
      </c>
      <c r="H16232" s="27">
        <f t="shared" si="731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30"/>
        <v>January 23</v>
      </c>
      <c r="H16233" s="27">
        <f t="shared" si="731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30"/>
        <v>January 23</v>
      </c>
      <c r="H16234" s="27">
        <f t="shared" si="731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30"/>
        <v>January 23</v>
      </c>
      <c r="H16235" s="27">
        <f t="shared" si="731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30"/>
        <v>January 23</v>
      </c>
      <c r="H16236" s="27">
        <f t="shared" si="731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30"/>
        <v>January 23</v>
      </c>
      <c r="H16237" s="27">
        <f t="shared" si="731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30"/>
        <v>January 23</v>
      </c>
      <c r="H16238" s="27">
        <f t="shared" si="731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30"/>
        <v>January 23</v>
      </c>
      <c r="H16239" s="27">
        <f t="shared" si="731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30"/>
        <v>January 23</v>
      </c>
      <c r="H16240" s="27">
        <f t="shared" si="731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30"/>
        <v>January 23</v>
      </c>
      <c r="H16241" s="27">
        <f t="shared" si="731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30"/>
        <v>January 23</v>
      </c>
      <c r="H16242" s="27">
        <f t="shared" si="731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30"/>
        <v>January 23</v>
      </c>
      <c r="H16243" s="27">
        <f t="shared" si="731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30"/>
        <v>January 23</v>
      </c>
      <c r="H16244" s="27">
        <f t="shared" si="731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30"/>
        <v>January 23</v>
      </c>
      <c r="H16245" s="27">
        <f t="shared" si="731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30"/>
        <v>January 23</v>
      </c>
      <c r="H16246" s="27">
        <f t="shared" si="731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30"/>
        <v>January 23</v>
      </c>
      <c r="H16247" s="27">
        <f t="shared" si="731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30"/>
        <v>January 23</v>
      </c>
      <c r="H16248" s="27">
        <f t="shared" si="731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30"/>
        <v>January 23</v>
      </c>
      <c r="H16249" s="27">
        <f t="shared" si="731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30"/>
        <v>January 23</v>
      </c>
      <c r="H16250" s="27">
        <f t="shared" si="731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30"/>
        <v>January 23</v>
      </c>
      <c r="H16251" s="27">
        <f t="shared" si="731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30"/>
        <v>January 23</v>
      </c>
      <c r="H16252" s="27">
        <f t="shared" si="731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30"/>
        <v>January 23</v>
      </c>
      <c r="H16253" s="27">
        <f t="shared" si="731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30"/>
        <v>January 23</v>
      </c>
      <c r="H16254" s="27">
        <f t="shared" si="731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30"/>
        <v>January 23</v>
      </c>
      <c r="H16255" s="27">
        <f t="shared" si="731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30"/>
        <v>January 23</v>
      </c>
      <c r="H16256" s="27">
        <f t="shared" si="731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30"/>
        <v>January 23</v>
      </c>
      <c r="H16257" s="27">
        <f t="shared" si="731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2">VLOOKUP(C16258,W:Y,3,TRUE)</f>
        <v>January 23</v>
      </c>
      <c r="H16258" s="27">
        <f t="shared" si="731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2"/>
        <v>January 23</v>
      </c>
      <c r="H16259" s="27">
        <f t="shared" si="731"/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2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2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2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2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2"/>
        <v>January 23</v>
      </c>
      <c r="H16264" s="27">
        <f t="shared" ref="H16264:H16327" si="733">1+H16263</f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2"/>
        <v>January 23</v>
      </c>
      <c r="H16265" s="27">
        <f t="shared" si="733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2"/>
        <v>January 23</v>
      </c>
      <c r="H16266" s="27">
        <f t="shared" si="733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2"/>
        <v>January 23</v>
      </c>
      <c r="H16267" s="27">
        <f t="shared" si="733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2"/>
        <v>January 23</v>
      </c>
      <c r="H16268" s="27">
        <f t="shared" si="733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2"/>
        <v>January 23</v>
      </c>
      <c r="H16269" s="27">
        <f t="shared" si="733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2"/>
        <v>January 23</v>
      </c>
      <c r="H16270" s="27">
        <f t="shared" si="733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2"/>
        <v>January 23</v>
      </c>
      <c r="H16271" s="27">
        <f t="shared" si="733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2"/>
        <v>January 23</v>
      </c>
      <c r="H16272" s="27">
        <f t="shared" si="733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2"/>
        <v>January 23</v>
      </c>
      <c r="H16273" s="27">
        <f t="shared" si="733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2"/>
        <v>January 23</v>
      </c>
      <c r="H16274" s="27">
        <f t="shared" si="733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2"/>
        <v>January 23</v>
      </c>
      <c r="H16275" s="27">
        <f t="shared" si="733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2"/>
        <v>January 23</v>
      </c>
      <c r="H16276" s="27">
        <f t="shared" si="733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2"/>
        <v>January 23</v>
      </c>
      <c r="H16277" s="27">
        <f t="shared" si="733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2"/>
        <v>January 23</v>
      </c>
      <c r="H16278" s="27">
        <f t="shared" si="733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2"/>
        <v>January 23</v>
      </c>
      <c r="H16279" s="27">
        <f t="shared" si="733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2"/>
        <v>January 23</v>
      </c>
      <c r="H16280" s="27">
        <f t="shared" si="733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2"/>
        <v>January 23</v>
      </c>
      <c r="H16281" s="27">
        <f t="shared" si="733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2"/>
        <v>January 23</v>
      </c>
      <c r="H16282" s="27">
        <f t="shared" si="733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2"/>
        <v>January 23</v>
      </c>
      <c r="H16283" s="27">
        <f t="shared" si="733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2"/>
        <v>January 23</v>
      </c>
      <c r="H16284" s="27">
        <f t="shared" si="733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2"/>
        <v>January 23</v>
      </c>
      <c r="H16285" s="27">
        <f t="shared" si="733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2"/>
        <v>January 23</v>
      </c>
      <c r="H16286" s="27">
        <f t="shared" si="733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2"/>
        <v>January 23</v>
      </c>
      <c r="H16287" s="27">
        <f t="shared" si="733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2"/>
        <v>January 23</v>
      </c>
      <c r="H16288" s="27">
        <f t="shared" si="733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2"/>
        <v>January 23</v>
      </c>
      <c r="H16289" s="27">
        <f t="shared" si="733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2"/>
        <v>January 23</v>
      </c>
      <c r="H16290" s="27">
        <f t="shared" si="733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2"/>
        <v>February 23</v>
      </c>
      <c r="H16291" s="27">
        <f t="shared" si="733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2"/>
        <v>February 23</v>
      </c>
      <c r="H16292" s="27">
        <f t="shared" si="733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2"/>
        <v>February 23</v>
      </c>
      <c r="H16293" s="27">
        <f t="shared" si="733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2"/>
        <v>February 23</v>
      </c>
      <c r="H16294" s="27">
        <f t="shared" si="733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2"/>
        <v>February 23</v>
      </c>
      <c r="H16295" s="27">
        <f t="shared" si="733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2"/>
        <v>February 23</v>
      </c>
      <c r="H16296" s="27">
        <f t="shared" si="733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2"/>
        <v>February 23</v>
      </c>
      <c r="H16297" s="27">
        <f t="shared" si="733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2"/>
        <v>February 23</v>
      </c>
      <c r="H16298" s="27">
        <f t="shared" si="733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2"/>
        <v>February 23</v>
      </c>
      <c r="H16299" s="27">
        <f t="shared" si="733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2"/>
        <v>February 23</v>
      </c>
      <c r="H16300" s="27">
        <f t="shared" si="733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2"/>
        <v>February 23</v>
      </c>
      <c r="H16301" s="27">
        <f t="shared" si="733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2"/>
        <v>February 23</v>
      </c>
      <c r="H16302" s="27">
        <f t="shared" si="733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2"/>
        <v>February 23</v>
      </c>
      <c r="H16303" s="27">
        <f t="shared" si="733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2"/>
        <v>February 23</v>
      </c>
      <c r="H16304" s="27">
        <f t="shared" si="733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2"/>
        <v>February 23</v>
      </c>
      <c r="H16305" s="27">
        <f t="shared" si="733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2"/>
        <v>February 23</v>
      </c>
      <c r="H16306" s="27">
        <f t="shared" si="733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2"/>
        <v>February 23</v>
      </c>
      <c r="H16307" s="27">
        <f t="shared" si="733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2"/>
        <v>February 23</v>
      </c>
      <c r="H16308" s="27">
        <f t="shared" si="733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2"/>
        <v>February 23</v>
      </c>
      <c r="H16309" s="27">
        <f t="shared" si="733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2"/>
        <v>February 23</v>
      </c>
      <c r="H16310" s="27">
        <f t="shared" si="733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2"/>
        <v>February 23</v>
      </c>
      <c r="H16311" s="27">
        <f t="shared" si="733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2"/>
        <v>February 23</v>
      </c>
      <c r="H16312" s="27">
        <f t="shared" si="733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2"/>
        <v>February 23</v>
      </c>
      <c r="H16313" s="27">
        <f t="shared" si="733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2"/>
        <v>February 23</v>
      </c>
      <c r="H16314" s="27">
        <f t="shared" si="733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2"/>
        <v>February 23</v>
      </c>
      <c r="H16315" s="27">
        <f t="shared" si="733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2"/>
        <v>February 23</v>
      </c>
      <c r="H16316" s="27">
        <f t="shared" si="733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2"/>
        <v>February 23</v>
      </c>
      <c r="H16317" s="27">
        <f t="shared" si="733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2"/>
        <v>February 23</v>
      </c>
      <c r="H16318" s="27">
        <f t="shared" si="733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2"/>
        <v>February 23</v>
      </c>
      <c r="H16319" s="27">
        <f t="shared" si="733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2"/>
        <v>February 23</v>
      </c>
      <c r="H16320" s="27">
        <f t="shared" si="733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2"/>
        <v>February 23</v>
      </c>
      <c r="H16321" s="27">
        <f t="shared" si="733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4">VLOOKUP(C16322,W:Y,3,TRUE)</f>
        <v>February 23</v>
      </c>
      <c r="H16322" s="27">
        <f t="shared" si="733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4"/>
        <v>February 23</v>
      </c>
      <c r="H16323" s="27">
        <f t="shared" si="733"/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4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4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4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4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4"/>
        <v>February 23</v>
      </c>
      <c r="H16328" s="27">
        <f t="shared" ref="H16328:H16391" si="735">1+H16327</f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4"/>
        <v>February 23</v>
      </c>
      <c r="H16329" s="27">
        <f t="shared" si="735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4"/>
        <v>February 23</v>
      </c>
      <c r="H16330" s="27">
        <f t="shared" si="735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4"/>
        <v>February 23</v>
      </c>
      <c r="H16331" s="27">
        <f t="shared" si="735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4"/>
        <v>February 23</v>
      </c>
      <c r="H16332" s="27">
        <f t="shared" si="735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4"/>
        <v>February 23</v>
      </c>
      <c r="H16333" s="27">
        <f t="shared" si="735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4"/>
        <v>February 23</v>
      </c>
      <c r="H16334" s="27">
        <f t="shared" si="735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4"/>
        <v>February 23</v>
      </c>
      <c r="H16335" s="27">
        <f t="shared" si="735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4"/>
        <v>February 23</v>
      </c>
      <c r="H16336" s="27">
        <f t="shared" si="735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4"/>
        <v>February 23</v>
      </c>
      <c r="H16337" s="27">
        <f t="shared" si="735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4"/>
        <v>February 23</v>
      </c>
      <c r="H16338" s="27">
        <f t="shared" si="735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4"/>
        <v>February 23</v>
      </c>
      <c r="H16339" s="27">
        <f t="shared" si="735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4"/>
        <v>February 23</v>
      </c>
      <c r="H16340" s="27">
        <f t="shared" si="735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4"/>
        <v>February 23</v>
      </c>
      <c r="H16341" s="27">
        <f t="shared" si="735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4"/>
        <v>February 23</v>
      </c>
      <c r="H16342" s="27">
        <f t="shared" si="735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4"/>
        <v>February 23</v>
      </c>
      <c r="H16343" s="27">
        <f t="shared" si="735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4"/>
        <v>February 23</v>
      </c>
      <c r="H16344" s="27">
        <f t="shared" si="735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4"/>
        <v>February 23</v>
      </c>
      <c r="H16345" s="27">
        <f t="shared" si="735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4"/>
        <v>February 23</v>
      </c>
      <c r="H16346" s="27">
        <f t="shared" si="735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4"/>
        <v>February 23</v>
      </c>
      <c r="H16347" s="27">
        <f t="shared" si="735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4"/>
        <v>February 23</v>
      </c>
      <c r="H16348" s="27">
        <f t="shared" si="735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4"/>
        <v>February 23</v>
      </c>
      <c r="H16349" s="27">
        <f t="shared" si="735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4"/>
        <v>February 23</v>
      </c>
      <c r="H16350" s="27">
        <f t="shared" si="735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4"/>
        <v>February 23</v>
      </c>
      <c r="H16351" s="27">
        <f t="shared" si="735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4"/>
        <v>February 23</v>
      </c>
      <c r="H16352" s="27">
        <f t="shared" si="735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4"/>
        <v>February 23</v>
      </c>
      <c r="H16353" s="27">
        <f t="shared" si="735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4"/>
        <v>February 23</v>
      </c>
      <c r="H16354" s="27">
        <f t="shared" si="735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4"/>
        <v>February 23</v>
      </c>
      <c r="H16355" s="27">
        <f t="shared" si="735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4"/>
        <v>February 23</v>
      </c>
      <c r="H16356" s="27">
        <f t="shared" si="735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4"/>
        <v>February 23</v>
      </c>
      <c r="H16357" s="27">
        <f t="shared" si="735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4"/>
        <v>February 23</v>
      </c>
      <c r="H16358" s="27">
        <f t="shared" si="735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4"/>
        <v>February 23</v>
      </c>
      <c r="H16359" s="27">
        <f t="shared" si="735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4"/>
        <v>February 23</v>
      </c>
      <c r="H16360" s="27">
        <f t="shared" si="735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4"/>
        <v>February 23</v>
      </c>
      <c r="H16361" s="27">
        <f t="shared" si="735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4"/>
        <v>February 23</v>
      </c>
      <c r="H16362" s="27">
        <f t="shared" si="735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4"/>
        <v>February 23</v>
      </c>
      <c r="H16363" s="27">
        <f t="shared" si="735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4"/>
        <v>February 23</v>
      </c>
      <c r="H16364" s="27">
        <f t="shared" si="735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4"/>
        <v>February 23</v>
      </c>
      <c r="H16365" s="27">
        <f t="shared" si="735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4"/>
        <v>February 23</v>
      </c>
      <c r="H16366" s="27">
        <f t="shared" si="735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4"/>
        <v>February 23</v>
      </c>
      <c r="H16367" s="27">
        <f t="shared" si="735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4"/>
        <v>February 23</v>
      </c>
      <c r="H16368" s="27">
        <f t="shared" si="735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4"/>
        <v>February 23</v>
      </c>
      <c r="H16369" s="27">
        <f t="shared" si="735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4"/>
        <v>February 23</v>
      </c>
      <c r="H16370" s="27">
        <f t="shared" si="735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4"/>
        <v>February 23</v>
      </c>
      <c r="H16371" s="27">
        <f t="shared" si="735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4"/>
        <v>February 23</v>
      </c>
      <c r="H16372" s="27">
        <f t="shared" si="735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4"/>
        <v>February 23</v>
      </c>
      <c r="H16373" s="27">
        <f t="shared" si="735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4"/>
        <v>February 23</v>
      </c>
      <c r="H16374" s="27">
        <f t="shared" si="735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4"/>
        <v>February 23</v>
      </c>
      <c r="H16375" s="27">
        <f t="shared" si="735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4"/>
        <v>February 23</v>
      </c>
      <c r="H16376" s="27">
        <f t="shared" si="735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4"/>
        <v>February 23</v>
      </c>
      <c r="H16377" s="27">
        <f t="shared" si="735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4"/>
        <v>February 23</v>
      </c>
      <c r="H16378" s="27">
        <f t="shared" si="735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4"/>
        <v>February 23</v>
      </c>
      <c r="H16379" s="27">
        <f t="shared" si="735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4"/>
        <v>February 23</v>
      </c>
      <c r="H16380" s="27">
        <f t="shared" si="735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4"/>
        <v>February 23</v>
      </c>
      <c r="H16381" s="27">
        <f t="shared" si="735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4"/>
        <v>February 23</v>
      </c>
      <c r="H16382" s="27">
        <f t="shared" si="735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4"/>
        <v>February 23</v>
      </c>
      <c r="H16383" s="27">
        <f t="shared" si="735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4"/>
        <v>February 23</v>
      </c>
      <c r="H16384" s="27">
        <f t="shared" si="735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4"/>
        <v>February 23</v>
      </c>
      <c r="H16385" s="27">
        <f t="shared" si="735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6">VLOOKUP(C16386,W:Y,3,TRUE)</f>
        <v>February 23</v>
      </c>
      <c r="H16386" s="27">
        <f t="shared" si="735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6"/>
        <v>February 23</v>
      </c>
      <c r="H16387" s="27">
        <f t="shared" si="735"/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6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6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6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6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6"/>
        <v>February 23</v>
      </c>
      <c r="H16392" s="27">
        <f t="shared" ref="H16392:H16455" si="737">1+H16391</f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6"/>
        <v>February 23</v>
      </c>
      <c r="H16393" s="27">
        <f t="shared" si="737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6"/>
        <v>February 23</v>
      </c>
      <c r="H16394" s="27">
        <f t="shared" si="737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6"/>
        <v>February 23</v>
      </c>
      <c r="H16395" s="27">
        <f t="shared" si="737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6"/>
        <v>February 23</v>
      </c>
      <c r="H16396" s="27">
        <f t="shared" si="737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6"/>
        <v>February 23</v>
      </c>
      <c r="H16397" s="27">
        <f t="shared" si="737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6"/>
        <v>February 23</v>
      </c>
      <c r="H16398" s="27">
        <f t="shared" si="737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6"/>
        <v>February 23</v>
      </c>
      <c r="H16399" s="27">
        <f t="shared" si="737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6"/>
        <v>February 23</v>
      </c>
      <c r="H16400" s="27">
        <f t="shared" si="737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6"/>
        <v>February 23</v>
      </c>
      <c r="H16401" s="27">
        <f t="shared" si="737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6"/>
        <v>February 23</v>
      </c>
      <c r="H16402" s="27">
        <f t="shared" si="737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6"/>
        <v>February 23</v>
      </c>
      <c r="H16403" s="27">
        <f t="shared" si="737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6"/>
        <v>February 23</v>
      </c>
      <c r="H16404" s="27">
        <f t="shared" si="737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6"/>
        <v>February 23</v>
      </c>
      <c r="H16405" s="27">
        <f t="shared" si="737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6"/>
        <v>February 23</v>
      </c>
      <c r="H16406" s="27">
        <f t="shared" si="737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6"/>
        <v>February 23</v>
      </c>
      <c r="H16407" s="27">
        <f t="shared" si="737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6"/>
        <v>February 23</v>
      </c>
      <c r="H16408" s="27">
        <f t="shared" si="737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6"/>
        <v>February 23</v>
      </c>
      <c r="H16409" s="27">
        <f t="shared" si="737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6"/>
        <v>February 23</v>
      </c>
      <c r="H16410" s="27">
        <f t="shared" si="737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6"/>
        <v>February 23</v>
      </c>
      <c r="H16411" s="27">
        <f t="shared" si="737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6"/>
        <v>February 23</v>
      </c>
      <c r="H16412" s="27">
        <f t="shared" si="737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6"/>
        <v>February 23</v>
      </c>
      <c r="H16413" s="27">
        <f t="shared" si="737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6"/>
        <v>February 23</v>
      </c>
      <c r="H16414" s="27">
        <f t="shared" si="737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6"/>
        <v>February 23</v>
      </c>
      <c r="H16415" s="27">
        <f t="shared" si="737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6"/>
        <v>February 23</v>
      </c>
      <c r="H16416" s="27">
        <f t="shared" si="737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6"/>
        <v>February 23</v>
      </c>
      <c r="H16417" s="27">
        <f t="shared" si="737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6"/>
        <v>February 23</v>
      </c>
      <c r="H16418" s="27">
        <f t="shared" si="737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6"/>
        <v>February 23</v>
      </c>
      <c r="H16419" s="27">
        <f t="shared" si="737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6"/>
        <v>March 23</v>
      </c>
      <c r="H16420" s="27">
        <f t="shared" si="737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6"/>
        <v>March 23</v>
      </c>
      <c r="H16421" s="27">
        <f t="shared" si="737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6"/>
        <v>March 23</v>
      </c>
      <c r="H16422" s="27">
        <f t="shared" si="737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6"/>
        <v>March 23</v>
      </c>
      <c r="H16423" s="27">
        <f t="shared" si="737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6"/>
        <v>March 23</v>
      </c>
      <c r="H16424" s="27">
        <f t="shared" si="737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6"/>
        <v>March 23</v>
      </c>
      <c r="H16425" s="27">
        <f t="shared" si="737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6"/>
        <v>March 23</v>
      </c>
      <c r="H16426" s="27">
        <f t="shared" si="737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6"/>
        <v>March 23</v>
      </c>
      <c r="H16427" s="27">
        <f t="shared" si="737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6"/>
        <v>March 23</v>
      </c>
      <c r="H16428" s="27">
        <f t="shared" si="737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6"/>
        <v>March 23</v>
      </c>
      <c r="H16429" s="27">
        <f t="shared" si="737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6"/>
        <v>March 23</v>
      </c>
      <c r="H16430" s="27">
        <f t="shared" si="737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6"/>
        <v>March 23</v>
      </c>
      <c r="H16431" s="27">
        <f t="shared" si="737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6"/>
        <v>March 23</v>
      </c>
      <c r="H16432" s="27">
        <f t="shared" si="737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6"/>
        <v>March 23</v>
      </c>
      <c r="H16433" s="27">
        <f t="shared" si="737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6"/>
        <v>March 23</v>
      </c>
      <c r="H16434" s="27">
        <f t="shared" si="737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6"/>
        <v>March 23</v>
      </c>
      <c r="H16435" s="27">
        <f t="shared" si="737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6"/>
        <v>March 23</v>
      </c>
      <c r="H16436" s="27">
        <f t="shared" si="737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6"/>
        <v>March 23</v>
      </c>
      <c r="H16437" s="27">
        <f t="shared" si="737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6"/>
        <v>March 23</v>
      </c>
      <c r="H16438" s="27">
        <f t="shared" si="737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6"/>
        <v>March 23</v>
      </c>
      <c r="H16439" s="27">
        <f t="shared" si="737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6"/>
        <v>March 23</v>
      </c>
      <c r="H16440" s="27">
        <f t="shared" si="737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6"/>
        <v>March 23</v>
      </c>
      <c r="H16441" s="27">
        <f t="shared" si="737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6"/>
        <v>March 23</v>
      </c>
      <c r="H16442" s="27">
        <f t="shared" si="737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6"/>
        <v>March 23</v>
      </c>
      <c r="H16443" s="27">
        <f t="shared" si="737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6"/>
        <v>March 23</v>
      </c>
      <c r="H16444" s="27">
        <f t="shared" si="737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6"/>
        <v>March 23</v>
      </c>
      <c r="H16445" s="27">
        <f t="shared" si="737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6"/>
        <v>March 23</v>
      </c>
      <c r="H16446" s="27">
        <f t="shared" si="737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6"/>
        <v>March 23</v>
      </c>
      <c r="H16447" s="27">
        <f t="shared" si="737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6"/>
        <v>March 23</v>
      </c>
      <c r="H16448" s="27">
        <f t="shared" si="737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6"/>
        <v>March 23</v>
      </c>
      <c r="H16449" s="27">
        <f t="shared" si="737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8">VLOOKUP(C16450,W:Y,3,TRUE)</f>
        <v>March 23</v>
      </c>
      <c r="H16450" s="27">
        <f t="shared" si="737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8"/>
        <v>March 23</v>
      </c>
      <c r="H16451" s="27">
        <f t="shared" si="737"/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8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8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8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8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8"/>
        <v>March 23</v>
      </c>
      <c r="H16456" s="27">
        <f t="shared" ref="H16456:H16519" si="739">1+H16455</f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8"/>
        <v>March 23</v>
      </c>
      <c r="H16457" s="27">
        <f t="shared" si="739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8"/>
        <v>March 23</v>
      </c>
      <c r="H16458" s="27">
        <f t="shared" si="739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8"/>
        <v>March 23</v>
      </c>
      <c r="H16459" s="27">
        <f t="shared" si="739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8"/>
        <v>March 23</v>
      </c>
      <c r="H16460" s="27">
        <f t="shared" si="739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8"/>
        <v>March 23</v>
      </c>
      <c r="H16461" s="27">
        <f t="shared" si="739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8"/>
        <v>March 23</v>
      </c>
      <c r="H16462" s="27">
        <f t="shared" si="739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8"/>
        <v>March 23</v>
      </c>
      <c r="H16463" s="27">
        <f t="shared" si="739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8"/>
        <v>March 23</v>
      </c>
      <c r="H16464" s="27">
        <f t="shared" si="739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8"/>
        <v>March 23</v>
      </c>
      <c r="H16465" s="27">
        <f t="shared" si="739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8"/>
        <v>March 23</v>
      </c>
      <c r="H16466" s="27">
        <f t="shared" si="739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8"/>
        <v>March 23</v>
      </c>
      <c r="H16467" s="27">
        <f t="shared" si="739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8"/>
        <v>March 23</v>
      </c>
      <c r="H16468" s="27">
        <f t="shared" si="739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8"/>
        <v>March 23</v>
      </c>
      <c r="H16469" s="27">
        <f t="shared" si="739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8"/>
        <v>March 23</v>
      </c>
      <c r="H16470" s="27">
        <f t="shared" si="739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8"/>
        <v>March 23</v>
      </c>
      <c r="H16471" s="27">
        <f t="shared" si="739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8"/>
        <v>March 23</v>
      </c>
      <c r="H16472" s="27">
        <f t="shared" si="739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8"/>
        <v>March 23</v>
      </c>
      <c r="H16473" s="27">
        <f t="shared" si="739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8"/>
        <v>March 23</v>
      </c>
      <c r="H16474" s="27">
        <f t="shared" si="739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8"/>
        <v>March 23</v>
      </c>
      <c r="H16475" s="27">
        <f t="shared" si="739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8"/>
        <v>March 23</v>
      </c>
      <c r="H16476" s="27">
        <f t="shared" si="739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8"/>
        <v>March 23</v>
      </c>
      <c r="H16477" s="27">
        <f t="shared" si="739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8"/>
        <v>March 23</v>
      </c>
      <c r="H16478" s="27">
        <f t="shared" si="739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8"/>
        <v>March 23</v>
      </c>
      <c r="H16479" s="27">
        <f t="shared" si="739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8"/>
        <v>March 23</v>
      </c>
      <c r="H16480" s="27">
        <f t="shared" si="739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8"/>
        <v>March 23</v>
      </c>
      <c r="H16481" s="27">
        <f t="shared" si="739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8"/>
        <v>March 23</v>
      </c>
      <c r="H16482" s="27">
        <f t="shared" si="739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8"/>
        <v>March 23</v>
      </c>
      <c r="H16483" s="27">
        <f t="shared" si="739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8"/>
        <v>March 23</v>
      </c>
      <c r="H16484" s="27">
        <f t="shared" si="739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8"/>
        <v>March 23</v>
      </c>
      <c r="H16485" s="27">
        <f t="shared" si="739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8"/>
        <v>March 23</v>
      </c>
      <c r="H16486" s="27">
        <f t="shared" si="739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8"/>
        <v>March 23</v>
      </c>
      <c r="H16487" s="27">
        <f t="shared" si="739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8"/>
        <v>March 23</v>
      </c>
      <c r="H16488" s="27">
        <f t="shared" si="739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8"/>
        <v>March 23</v>
      </c>
      <c r="H16489" s="27">
        <f t="shared" si="739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8"/>
        <v>March 23</v>
      </c>
      <c r="H16490" s="27">
        <f t="shared" si="739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8"/>
        <v>March 23</v>
      </c>
      <c r="H16491" s="27">
        <f t="shared" si="739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8"/>
        <v>March 23</v>
      </c>
      <c r="H16492" s="27">
        <f t="shared" si="739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8"/>
        <v>March 23</v>
      </c>
      <c r="H16493" s="27">
        <f t="shared" si="739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8"/>
        <v>March 23</v>
      </c>
      <c r="H16494" s="27">
        <f t="shared" si="739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8"/>
        <v>March 23</v>
      </c>
      <c r="H16495" s="27">
        <f t="shared" si="739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8"/>
        <v>March 23</v>
      </c>
      <c r="H16496" s="27">
        <f t="shared" si="739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8"/>
        <v>March 23</v>
      </c>
      <c r="H16497" s="27">
        <f t="shared" si="739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8"/>
        <v>March 23</v>
      </c>
      <c r="H16498" s="27">
        <f t="shared" si="739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8"/>
        <v>March 23</v>
      </c>
      <c r="H16499" s="27">
        <f t="shared" si="739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8"/>
        <v>March 23</v>
      </c>
      <c r="H16500" s="27">
        <f t="shared" si="739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8"/>
        <v>March 23</v>
      </c>
      <c r="H16501" s="27">
        <f t="shared" si="739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8"/>
        <v>March 23</v>
      </c>
      <c r="H16502" s="27">
        <f t="shared" si="739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8"/>
        <v>March 23</v>
      </c>
      <c r="H16503" s="27">
        <f t="shared" si="739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8"/>
        <v>March 23</v>
      </c>
      <c r="H16504" s="27">
        <f t="shared" si="739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8"/>
        <v>March 23</v>
      </c>
      <c r="H16505" s="27">
        <f t="shared" si="739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8"/>
        <v>March 23</v>
      </c>
      <c r="H16506" s="27">
        <f t="shared" si="739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8"/>
        <v>March 23</v>
      </c>
      <c r="H16507" s="27">
        <f t="shared" si="739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8"/>
        <v>March 23</v>
      </c>
      <c r="H16508" s="27">
        <f t="shared" si="739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8"/>
        <v>March 23</v>
      </c>
      <c r="H16509" s="27">
        <f t="shared" si="739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8"/>
        <v>March 23</v>
      </c>
      <c r="H16510" s="27">
        <f t="shared" si="739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8"/>
        <v>March 23</v>
      </c>
      <c r="H16511" s="27">
        <f t="shared" si="739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8"/>
        <v>March 23</v>
      </c>
      <c r="H16512" s="27">
        <f t="shared" si="739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8"/>
        <v>March 23</v>
      </c>
      <c r="H16513" s="27">
        <f t="shared" si="739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40">VLOOKUP(C16514,W:Y,3,TRUE)</f>
        <v>March 23</v>
      </c>
      <c r="H16514" s="27">
        <f t="shared" si="739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40"/>
        <v>March 23</v>
      </c>
      <c r="H16515" s="27">
        <f t="shared" si="739"/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40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40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40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40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40"/>
        <v>March 23</v>
      </c>
      <c r="H16520" s="27">
        <f t="shared" ref="H16520:H16583" si="741">1+H16519</f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40"/>
        <v>March 23</v>
      </c>
      <c r="H16521" s="27">
        <f t="shared" si="741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40"/>
        <v>March 23</v>
      </c>
      <c r="H16522" s="27">
        <f t="shared" si="741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40"/>
        <v>March 23</v>
      </c>
      <c r="H16523" s="27">
        <f t="shared" si="741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40"/>
        <v>March 23</v>
      </c>
      <c r="H16524" s="27">
        <f t="shared" si="741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40"/>
        <v>March 23</v>
      </c>
      <c r="H16525" s="27">
        <f t="shared" si="741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40"/>
        <v>March 23</v>
      </c>
      <c r="H16526" s="27">
        <f t="shared" si="741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40"/>
        <v>March 23</v>
      </c>
      <c r="H16527" s="27">
        <f t="shared" si="741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40"/>
        <v>March 23</v>
      </c>
      <c r="H16528" s="27">
        <f t="shared" si="741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40"/>
        <v>March 23</v>
      </c>
      <c r="H16529" s="27">
        <f t="shared" si="741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40"/>
        <v>March 23</v>
      </c>
      <c r="H16530" s="27">
        <f t="shared" si="741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40"/>
        <v>March 23</v>
      </c>
      <c r="H16531" s="27">
        <f t="shared" si="741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40"/>
        <v>March 23</v>
      </c>
      <c r="H16532" s="27">
        <f t="shared" si="741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40"/>
        <v>March 23</v>
      </c>
      <c r="H16533" s="27">
        <f t="shared" si="741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40"/>
        <v>March 23</v>
      </c>
      <c r="H16534" s="27">
        <f t="shared" si="741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40"/>
        <v>March 23</v>
      </c>
      <c r="H16535" s="27">
        <f t="shared" si="741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40"/>
        <v>March 23</v>
      </c>
      <c r="H16536" s="27">
        <f t="shared" si="741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40"/>
        <v>March 23</v>
      </c>
      <c r="H16537" s="27">
        <f t="shared" si="741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40"/>
        <v>March 23</v>
      </c>
      <c r="H16538" s="27">
        <f t="shared" si="741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40"/>
        <v>March 23</v>
      </c>
      <c r="H16539" s="27">
        <f t="shared" si="741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40"/>
        <v>March 23</v>
      </c>
      <c r="H16540" s="27">
        <f t="shared" si="741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40"/>
        <v>March 23</v>
      </c>
      <c r="H16541" s="27">
        <f t="shared" si="741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40"/>
        <v>March 23</v>
      </c>
      <c r="H16542" s="27">
        <f t="shared" si="741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40"/>
        <v>March 23</v>
      </c>
      <c r="H16543" s="27">
        <f t="shared" si="741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40"/>
        <v>March 23</v>
      </c>
      <c r="H16544" s="27">
        <f t="shared" si="741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40"/>
        <v>March 23</v>
      </c>
      <c r="H16545" s="27">
        <f t="shared" si="741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40"/>
        <v>March 23</v>
      </c>
      <c r="H16546" s="27">
        <f t="shared" si="741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40"/>
        <v>March 23</v>
      </c>
      <c r="H16547" s="27">
        <f t="shared" si="741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40"/>
        <v>March 23</v>
      </c>
      <c r="H16548" s="27">
        <f t="shared" si="741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40"/>
        <v>March 23</v>
      </c>
      <c r="H16549" s="27">
        <f t="shared" si="741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40"/>
        <v>March 23</v>
      </c>
      <c r="H16550" s="27">
        <f t="shared" si="741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40"/>
        <v>March 23</v>
      </c>
      <c r="H16551" s="27">
        <f t="shared" si="741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40"/>
        <v>March 23</v>
      </c>
      <c r="H16552" s="27">
        <f t="shared" si="741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40"/>
        <v>March 23</v>
      </c>
      <c r="H16553" s="27">
        <f t="shared" si="741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40"/>
        <v>March 23</v>
      </c>
      <c r="H16554" s="27">
        <f t="shared" si="741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40"/>
        <v>March 23</v>
      </c>
      <c r="H16555" s="27">
        <f t="shared" si="741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40"/>
        <v>March 23</v>
      </c>
      <c r="H16556" s="27">
        <f t="shared" si="741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40"/>
        <v>March 23</v>
      </c>
      <c r="H16557" s="27">
        <f t="shared" si="741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40"/>
        <v>March 23</v>
      </c>
      <c r="H16558" s="27">
        <f t="shared" si="741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40"/>
        <v>March 23</v>
      </c>
      <c r="H16559" s="27">
        <f t="shared" si="741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40"/>
        <v>March 23</v>
      </c>
      <c r="H16560" s="27">
        <f t="shared" si="741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40"/>
        <v>March 23</v>
      </c>
      <c r="H16561" s="27">
        <f t="shared" si="741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40"/>
        <v>March 23</v>
      </c>
      <c r="H16562" s="27">
        <f t="shared" si="741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40"/>
        <v>March 23</v>
      </c>
      <c r="H16563" s="27">
        <f t="shared" si="741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40"/>
        <v>March 23</v>
      </c>
      <c r="H16564" s="27">
        <f t="shared" si="741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40"/>
        <v>March 23</v>
      </c>
      <c r="H16565" s="27">
        <f t="shared" si="741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40"/>
        <v>March 23</v>
      </c>
      <c r="H16566" s="27">
        <f t="shared" si="741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40"/>
        <v>March 23</v>
      </c>
      <c r="H16567" s="27">
        <f t="shared" si="741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40"/>
        <v>March 23</v>
      </c>
      <c r="H16568" s="27">
        <f t="shared" si="741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40"/>
        <v>March 23</v>
      </c>
      <c r="H16569" s="27">
        <f t="shared" si="741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40"/>
        <v>March 23</v>
      </c>
      <c r="H16570" s="27">
        <f t="shared" si="741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40"/>
        <v>March 23</v>
      </c>
      <c r="H16571" s="27">
        <f t="shared" si="741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40"/>
        <v>March 23</v>
      </c>
      <c r="H16572" s="27">
        <f t="shared" si="741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40"/>
        <v>March 23</v>
      </c>
      <c r="H16573" s="27">
        <f t="shared" si="741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40"/>
        <v>March 23</v>
      </c>
      <c r="H16574" s="27">
        <f t="shared" si="741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40"/>
        <v>March 23</v>
      </c>
      <c r="H16575" s="27">
        <f t="shared" si="741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40"/>
        <v>March 23</v>
      </c>
      <c r="H16576" s="27">
        <f t="shared" si="741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40"/>
        <v>March 23</v>
      </c>
      <c r="H16577" s="27">
        <f t="shared" si="741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2">VLOOKUP(C16578,W:Y,3,TRUE)</f>
        <v>March 23</v>
      </c>
      <c r="H16578" s="27">
        <f t="shared" si="741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2"/>
        <v>March 23</v>
      </c>
      <c r="H16579" s="27">
        <f t="shared" si="741"/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2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2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2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2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2"/>
        <v>March 23</v>
      </c>
      <c r="H16584" s="27">
        <f t="shared" ref="H16584:H16647" si="743">1+H16583</f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2"/>
        <v>March 23</v>
      </c>
      <c r="H16585" s="27">
        <f t="shared" si="743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2"/>
        <v>March 23</v>
      </c>
      <c r="H16586" s="27">
        <f t="shared" si="743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2"/>
        <v>March 23</v>
      </c>
      <c r="H16587" s="27">
        <f t="shared" si="743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2"/>
        <v>March 23</v>
      </c>
      <c r="H16588" s="27">
        <f t="shared" si="743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2"/>
        <v>April 23</v>
      </c>
      <c r="H16589" s="27">
        <f t="shared" si="743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2"/>
        <v>April 23</v>
      </c>
      <c r="H16590" s="27">
        <f t="shared" si="743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2"/>
        <v>April 23</v>
      </c>
      <c r="H16591" s="27">
        <f t="shared" si="743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2"/>
        <v>April 23</v>
      </c>
      <c r="H16592" s="27">
        <f t="shared" si="743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2"/>
        <v>April 23</v>
      </c>
      <c r="H16593" s="27">
        <f t="shared" si="743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2"/>
        <v>April 23</v>
      </c>
      <c r="H16594" s="27">
        <f t="shared" si="743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2"/>
        <v>April 23</v>
      </c>
      <c r="H16595" s="27">
        <f t="shared" si="743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2"/>
        <v>April 23</v>
      </c>
      <c r="H16596" s="27">
        <f t="shared" si="743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2"/>
        <v>April 23</v>
      </c>
      <c r="H16597" s="27">
        <f t="shared" si="743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2"/>
        <v>April 23</v>
      </c>
      <c r="H16598" s="27">
        <f t="shared" si="743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2"/>
        <v>April 23</v>
      </c>
      <c r="H16599" s="27">
        <f t="shared" si="743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2"/>
        <v>April 23</v>
      </c>
      <c r="H16600" s="27">
        <f t="shared" si="743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2"/>
        <v>April 23</v>
      </c>
      <c r="H16601" s="27">
        <f t="shared" si="743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2"/>
        <v>April 23</v>
      </c>
      <c r="H16602" s="27">
        <f t="shared" si="743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2"/>
        <v>April 23</v>
      </c>
      <c r="H16603" s="27">
        <f t="shared" si="743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2"/>
        <v>April 23</v>
      </c>
      <c r="H16604" s="27">
        <f t="shared" si="743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2"/>
        <v>April 23</v>
      </c>
      <c r="H16605" s="27">
        <f t="shared" si="743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2"/>
        <v>April 23</v>
      </c>
      <c r="H16606" s="27">
        <f t="shared" si="743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2"/>
        <v>April 23</v>
      </c>
      <c r="H16607" s="27">
        <f t="shared" si="743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2"/>
        <v>April 23</v>
      </c>
      <c r="H16608" s="27">
        <f t="shared" si="743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2"/>
        <v>April 23</v>
      </c>
      <c r="H16609" s="27">
        <f t="shared" si="743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2"/>
        <v>April 23</v>
      </c>
      <c r="H16610" s="27">
        <f t="shared" si="743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2"/>
        <v>April 23</v>
      </c>
      <c r="H16611" s="27">
        <f t="shared" si="743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2"/>
        <v>April 23</v>
      </c>
      <c r="H16612" s="27">
        <f t="shared" si="743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2"/>
        <v>April 23</v>
      </c>
      <c r="H16613" s="27">
        <f t="shared" si="743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2"/>
        <v>April 23</v>
      </c>
      <c r="H16614" s="27">
        <f t="shared" si="743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2"/>
        <v>April 23</v>
      </c>
      <c r="H16615" s="27">
        <f t="shared" si="743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2"/>
        <v>April 23</v>
      </c>
      <c r="H16616" s="27">
        <f t="shared" si="743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2"/>
        <v>April 23</v>
      </c>
      <c r="H16617" s="27">
        <f t="shared" si="743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2"/>
        <v>April 23</v>
      </c>
      <c r="H16618" s="27">
        <f t="shared" si="743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2"/>
        <v>April 23</v>
      </c>
      <c r="H16619" s="27">
        <f t="shared" si="743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2"/>
        <v>April 23</v>
      </c>
      <c r="H16620" s="27">
        <f t="shared" si="743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2"/>
        <v>April 23</v>
      </c>
      <c r="H16621" s="27">
        <f t="shared" si="743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2"/>
        <v>April 23</v>
      </c>
      <c r="H16622" s="27">
        <f t="shared" si="743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2"/>
        <v>April 23</v>
      </c>
      <c r="H16623" s="27">
        <f t="shared" si="743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2"/>
        <v>April 23</v>
      </c>
      <c r="H16624" s="27">
        <f t="shared" si="743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2"/>
        <v>April 23</v>
      </c>
      <c r="H16625" s="27">
        <f t="shared" si="743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2"/>
        <v>April 23</v>
      </c>
      <c r="H16626" s="27">
        <f t="shared" si="743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2"/>
        <v>April 23</v>
      </c>
      <c r="H16627" s="27">
        <f t="shared" si="743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2"/>
        <v>April 23</v>
      </c>
      <c r="H16628" s="27">
        <f t="shared" si="743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2"/>
        <v>April 23</v>
      </c>
      <c r="H16629" s="27">
        <f t="shared" si="743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2"/>
        <v>April 23</v>
      </c>
      <c r="H16630" s="27">
        <f t="shared" si="743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2"/>
        <v>April 23</v>
      </c>
      <c r="H16631" s="27">
        <f t="shared" si="743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2"/>
        <v>April 23</v>
      </c>
      <c r="H16632" s="27">
        <f t="shared" si="743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2"/>
        <v>April 23</v>
      </c>
      <c r="H16633" s="27">
        <f t="shared" si="743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2"/>
        <v>April 23</v>
      </c>
      <c r="H16634" s="27">
        <f t="shared" si="743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2"/>
        <v>April 23</v>
      </c>
      <c r="H16635" s="27">
        <f t="shared" si="743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2"/>
        <v>April 23</v>
      </c>
      <c r="H16636" s="27">
        <f t="shared" si="743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2"/>
        <v>April 23</v>
      </c>
      <c r="H16637" s="27">
        <f t="shared" si="743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2"/>
        <v>April 23</v>
      </c>
      <c r="H16638" s="27">
        <f t="shared" si="743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2"/>
        <v>April 23</v>
      </c>
      <c r="H16639" s="27">
        <f t="shared" si="743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2"/>
        <v>April 23</v>
      </c>
      <c r="H16640" s="27">
        <f t="shared" si="743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2"/>
        <v>April 23</v>
      </c>
      <c r="H16641" s="27">
        <f t="shared" si="743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4">VLOOKUP(C16642,W:Y,3,TRUE)</f>
        <v>April 23</v>
      </c>
      <c r="H16642" s="27">
        <f t="shared" si="743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4"/>
        <v>April 23</v>
      </c>
      <c r="H16643" s="27">
        <f t="shared" si="743"/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4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4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4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4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4"/>
        <v>April 23</v>
      </c>
      <c r="H16648" s="27">
        <f t="shared" ref="H16648:H16711" si="745">1+H16647</f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4"/>
        <v>April 23</v>
      </c>
      <c r="H16649" s="27">
        <f t="shared" si="745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4"/>
        <v>April 23</v>
      </c>
      <c r="H16650" s="27">
        <f t="shared" si="745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4"/>
        <v>April 23</v>
      </c>
      <c r="H16651" s="27">
        <f t="shared" si="745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4"/>
        <v>April 23</v>
      </c>
      <c r="H16652" s="27">
        <f t="shared" si="745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4"/>
        <v>April 23</v>
      </c>
      <c r="H16653" s="27">
        <f t="shared" si="745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4"/>
        <v>April 23</v>
      </c>
      <c r="H16654" s="27">
        <f t="shared" si="745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4"/>
        <v>April 23</v>
      </c>
      <c r="H16655" s="27">
        <f t="shared" si="745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4"/>
        <v>April 23</v>
      </c>
      <c r="H16656" s="27">
        <f t="shared" si="745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4"/>
        <v>April 23</v>
      </c>
      <c r="H16657" s="27">
        <f t="shared" si="745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4"/>
        <v>April 23</v>
      </c>
      <c r="H16658" s="27">
        <f t="shared" si="745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4"/>
        <v>April 23</v>
      </c>
      <c r="H16659" s="27">
        <f t="shared" si="745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4"/>
        <v>April 23</v>
      </c>
      <c r="H16660" s="27">
        <f t="shared" si="745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4"/>
        <v>April 23</v>
      </c>
      <c r="H16661" s="27">
        <f t="shared" si="745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4"/>
        <v>April 23</v>
      </c>
      <c r="H16662" s="27">
        <f t="shared" si="745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4"/>
        <v>April 23</v>
      </c>
      <c r="H16663" s="27">
        <f t="shared" si="745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4"/>
        <v>April 23</v>
      </c>
      <c r="H16664" s="27">
        <f t="shared" si="745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4"/>
        <v>April 23</v>
      </c>
      <c r="H16665" s="27">
        <f t="shared" si="745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4"/>
        <v>April 23</v>
      </c>
      <c r="H16666" s="27">
        <f t="shared" si="745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4"/>
        <v>April 23</v>
      </c>
      <c r="H16667" s="27">
        <f t="shared" si="745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4"/>
        <v>April 23</v>
      </c>
      <c r="H16668" s="27">
        <f t="shared" si="745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4"/>
        <v>April 23</v>
      </c>
      <c r="H16669" s="27">
        <f t="shared" si="745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4"/>
        <v>April 23</v>
      </c>
      <c r="H16670" s="27">
        <f t="shared" si="745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4"/>
        <v>April 23</v>
      </c>
      <c r="H16671" s="27">
        <f t="shared" si="745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4"/>
        <v>April 23</v>
      </c>
      <c r="H16672" s="27">
        <f t="shared" si="745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4"/>
        <v>April 23</v>
      </c>
      <c r="H16673" s="27">
        <f t="shared" si="745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4"/>
        <v>April 23</v>
      </c>
      <c r="H16674" s="27">
        <f t="shared" si="745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4"/>
        <v>April 23</v>
      </c>
      <c r="H16675" s="27">
        <f t="shared" si="745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4"/>
        <v>April 23</v>
      </c>
      <c r="H16676" s="27">
        <f t="shared" si="745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4"/>
        <v>April 23</v>
      </c>
      <c r="H16677" s="27">
        <f t="shared" si="745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4"/>
        <v>April 23</v>
      </c>
      <c r="H16678" s="27">
        <f t="shared" si="745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4"/>
        <v>April 23</v>
      </c>
      <c r="H16679" s="27">
        <f t="shared" si="745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4"/>
        <v>April 23</v>
      </c>
      <c r="H16680" s="27">
        <f t="shared" si="745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4"/>
        <v>April 23</v>
      </c>
      <c r="H16681" s="27">
        <f t="shared" si="745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4"/>
        <v>April 23</v>
      </c>
      <c r="H16682" s="27">
        <f t="shared" si="745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4"/>
        <v>April 23</v>
      </c>
      <c r="H16683" s="27">
        <f t="shared" si="745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4"/>
        <v>April 23</v>
      </c>
      <c r="H16684" s="27">
        <f t="shared" si="745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4"/>
        <v>April 23</v>
      </c>
      <c r="H16685" s="27">
        <f t="shared" si="745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4"/>
        <v>April 23</v>
      </c>
      <c r="H16686" s="27">
        <f t="shared" si="745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4"/>
        <v>April 23</v>
      </c>
      <c r="H16687" s="27">
        <f t="shared" si="745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4"/>
        <v>April 23</v>
      </c>
      <c r="H16688" s="27">
        <f t="shared" si="745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4"/>
        <v>April 23</v>
      </c>
      <c r="H16689" s="27">
        <f t="shared" si="745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4"/>
        <v>April 23</v>
      </c>
      <c r="H16690" s="27">
        <f t="shared" si="745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4"/>
        <v>April 23</v>
      </c>
      <c r="H16691" s="27">
        <f t="shared" si="745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4"/>
        <v>April 23</v>
      </c>
      <c r="H16692" s="27">
        <f t="shared" si="745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4"/>
        <v>April 23</v>
      </c>
      <c r="H16693" s="27">
        <f t="shared" si="745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4"/>
        <v>April 23</v>
      </c>
      <c r="H16694" s="27">
        <f t="shared" si="745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4"/>
        <v>April 23</v>
      </c>
      <c r="H16695" s="27">
        <f t="shared" si="745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4"/>
        <v>April 23</v>
      </c>
      <c r="H16696" s="27">
        <f t="shared" si="745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4"/>
        <v>April 23</v>
      </c>
      <c r="H16697" s="27">
        <f t="shared" si="745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4"/>
        <v>April 23</v>
      </c>
      <c r="H16698" s="27">
        <f t="shared" si="745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4"/>
        <v>April 23</v>
      </c>
      <c r="H16699" s="27">
        <f t="shared" si="745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4"/>
        <v>April 23</v>
      </c>
      <c r="H16700" s="27">
        <f t="shared" si="745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4"/>
        <v>April 23</v>
      </c>
      <c r="H16701" s="27">
        <f t="shared" si="745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4"/>
        <v>April 23</v>
      </c>
      <c r="H16702" s="27">
        <f t="shared" si="745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4"/>
        <v>April 23</v>
      </c>
      <c r="H16703" s="27">
        <f t="shared" si="745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4"/>
        <v>April 23</v>
      </c>
      <c r="H16704" s="27">
        <f t="shared" si="745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4"/>
        <v>April 23</v>
      </c>
      <c r="H16705" s="27">
        <f t="shared" si="745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6">VLOOKUP(C16706,W:Y,3,TRUE)</f>
        <v>April 23</v>
      </c>
      <c r="H16706" s="27">
        <f t="shared" si="745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6"/>
        <v>April 23</v>
      </c>
      <c r="H16707" s="27">
        <f t="shared" si="745"/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6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6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6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6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6"/>
        <v>April 23</v>
      </c>
      <c r="H16712" s="27">
        <f t="shared" ref="H16712:H16775" si="747">1+H16711</f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6"/>
        <v>April 23</v>
      </c>
      <c r="H16713" s="27">
        <f t="shared" si="747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6"/>
        <v>April 23</v>
      </c>
      <c r="H16714" s="27">
        <f t="shared" si="747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6"/>
        <v>April 23</v>
      </c>
      <c r="H16715" s="27">
        <f t="shared" si="747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6"/>
        <v>April 23</v>
      </c>
      <c r="H16716" s="27">
        <f t="shared" si="747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6"/>
        <v>April 23</v>
      </c>
      <c r="H16717" s="27">
        <f t="shared" si="747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6"/>
        <v>April 23</v>
      </c>
      <c r="H16718" s="27">
        <f t="shared" si="747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6"/>
        <v>April 23</v>
      </c>
      <c r="H16719" s="27">
        <f t="shared" si="747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6"/>
        <v>April 23</v>
      </c>
      <c r="H16720" s="27">
        <f t="shared" si="747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6"/>
        <v>April 23</v>
      </c>
      <c r="H16721" s="27">
        <f t="shared" si="747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6"/>
        <v>April 23</v>
      </c>
      <c r="H16722" s="27">
        <f t="shared" si="747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6"/>
        <v>April 23</v>
      </c>
      <c r="H16723" s="27">
        <f t="shared" si="747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6"/>
        <v>April 23</v>
      </c>
      <c r="H16724" s="27">
        <f t="shared" si="747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6"/>
        <v>April 23</v>
      </c>
      <c r="H16725" s="27">
        <f t="shared" si="747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6"/>
        <v>April 23</v>
      </c>
      <c r="H16726" s="27">
        <f t="shared" si="747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6"/>
        <v>April 23</v>
      </c>
      <c r="H16727" s="27">
        <f t="shared" si="747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6"/>
        <v>April 23</v>
      </c>
      <c r="H16728" s="27">
        <f t="shared" si="747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6"/>
        <v>April 23</v>
      </c>
      <c r="H16729" s="27">
        <f t="shared" si="747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6"/>
        <v>April 23</v>
      </c>
      <c r="H16730" s="27">
        <f t="shared" si="747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6"/>
        <v>April 23</v>
      </c>
      <c r="H16731" s="27">
        <f t="shared" si="747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6"/>
        <v>April 23</v>
      </c>
      <c r="H16732" s="27">
        <f t="shared" si="747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6"/>
        <v>April 23</v>
      </c>
      <c r="H16733" s="27">
        <f t="shared" si="747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6"/>
        <v>April 23</v>
      </c>
      <c r="H16734" s="27">
        <f t="shared" si="747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6"/>
        <v>May 23</v>
      </c>
      <c r="H16735" s="27">
        <f t="shared" si="747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6"/>
        <v>May 23</v>
      </c>
      <c r="H16736" s="27">
        <f t="shared" si="747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6"/>
        <v>May 23</v>
      </c>
      <c r="H16737" s="27">
        <f t="shared" si="747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6"/>
        <v>May 23</v>
      </c>
      <c r="H16738" s="27">
        <f t="shared" si="747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6"/>
        <v>May 23</v>
      </c>
      <c r="H16739" s="27">
        <f t="shared" si="747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6"/>
        <v>May 23</v>
      </c>
      <c r="H16740" s="27">
        <f t="shared" si="747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6"/>
        <v>May 23</v>
      </c>
      <c r="H16741" s="27">
        <f t="shared" si="747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6"/>
        <v>May 23</v>
      </c>
      <c r="H16742" s="27">
        <f t="shared" si="747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6"/>
        <v>May 23</v>
      </c>
      <c r="H16743" s="27">
        <f t="shared" si="747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6"/>
        <v>May 23</v>
      </c>
      <c r="H16744" s="27">
        <f t="shared" si="747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6"/>
        <v>May 23</v>
      </c>
      <c r="H16745" s="27">
        <f t="shared" si="747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6"/>
        <v>May 23</v>
      </c>
      <c r="H16746" s="27">
        <f t="shared" si="747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6"/>
        <v>May 23</v>
      </c>
      <c r="H16747" s="27">
        <f t="shared" si="747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6"/>
        <v>May 23</v>
      </c>
      <c r="H16748" s="27">
        <f t="shared" si="747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6"/>
        <v>May 23</v>
      </c>
      <c r="H16749" s="27">
        <f t="shared" si="747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6"/>
        <v>May 23</v>
      </c>
      <c r="H16750" s="27">
        <f t="shared" si="747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6"/>
        <v>May 23</v>
      </c>
      <c r="H16751" s="27">
        <f t="shared" si="747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6"/>
        <v>May 23</v>
      </c>
      <c r="H16752" s="27">
        <f t="shared" si="747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6"/>
        <v>May 23</v>
      </c>
      <c r="H16753" s="27">
        <f t="shared" si="747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6"/>
        <v>May 23</v>
      </c>
      <c r="H16754" s="27">
        <f t="shared" si="747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6"/>
        <v>May 23</v>
      </c>
      <c r="H16755" s="27">
        <f t="shared" si="747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6"/>
        <v>May 23</v>
      </c>
      <c r="H16756" s="27">
        <f t="shared" si="747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6"/>
        <v>May 23</v>
      </c>
      <c r="H16757" s="27">
        <f t="shared" si="747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6"/>
        <v>May 23</v>
      </c>
      <c r="H16758" s="27">
        <f t="shared" si="747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6"/>
        <v>May 23</v>
      </c>
      <c r="H16759" s="27">
        <f t="shared" si="747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6"/>
        <v>May 23</v>
      </c>
      <c r="H16760" s="27">
        <f t="shared" si="747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6"/>
        <v>May 23</v>
      </c>
      <c r="H16761" s="27">
        <f t="shared" si="747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6"/>
        <v>May 23</v>
      </c>
      <c r="H16762" s="27">
        <f t="shared" si="747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6"/>
        <v>May 23</v>
      </c>
      <c r="H16763" s="27">
        <f t="shared" si="747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6"/>
        <v>May 23</v>
      </c>
      <c r="H16764" s="27">
        <f t="shared" si="747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6"/>
        <v>May 23</v>
      </c>
      <c r="H16765" s="27">
        <f t="shared" si="747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6"/>
        <v>May 23</v>
      </c>
      <c r="H16766" s="27">
        <f t="shared" si="747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6"/>
        <v>May 23</v>
      </c>
      <c r="H16767" s="27">
        <f t="shared" si="747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6"/>
        <v>May 23</v>
      </c>
      <c r="H16768" s="27">
        <f t="shared" si="747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6"/>
        <v>May 23</v>
      </c>
      <c r="H16769" s="27">
        <f t="shared" si="747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8">VLOOKUP(C16770,W:Y,3,TRUE)</f>
        <v>May 23</v>
      </c>
      <c r="H16770" s="27">
        <f t="shared" si="747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8"/>
        <v>May 23</v>
      </c>
      <c r="H16771" s="27">
        <f t="shared" si="747"/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8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8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8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8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8"/>
        <v>May 23</v>
      </c>
      <c r="H16776" s="27">
        <f t="shared" ref="H16776:H16839" si="749">1+H16775</f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8"/>
        <v>May 23</v>
      </c>
      <c r="H16777" s="27">
        <f t="shared" si="749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8"/>
        <v>May 23</v>
      </c>
      <c r="H16778" s="27">
        <f t="shared" si="749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8"/>
        <v>May 23</v>
      </c>
      <c r="H16779" s="27">
        <f t="shared" si="749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8"/>
        <v>May 23</v>
      </c>
      <c r="H16780" s="27">
        <f t="shared" si="749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8"/>
        <v>May 23</v>
      </c>
      <c r="H16781" s="27">
        <f t="shared" si="749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8"/>
        <v>May 23</v>
      </c>
      <c r="H16782" s="27">
        <f t="shared" si="749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8"/>
        <v>May 23</v>
      </c>
      <c r="H16783" s="27">
        <f t="shared" si="749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8"/>
        <v>May 23</v>
      </c>
      <c r="H16784" s="27">
        <f t="shared" si="749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8"/>
        <v>May 23</v>
      </c>
      <c r="H16785" s="27">
        <f t="shared" si="749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8"/>
        <v>May 23</v>
      </c>
      <c r="H16786" s="27">
        <f t="shared" si="749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8"/>
        <v>May 23</v>
      </c>
      <c r="H16787" s="27">
        <f t="shared" si="749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8"/>
        <v>May 23</v>
      </c>
      <c r="H16788" s="27">
        <f t="shared" si="749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8"/>
        <v>May 23</v>
      </c>
      <c r="H16789" s="27">
        <f t="shared" si="749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8"/>
        <v>May 23</v>
      </c>
      <c r="H16790" s="27">
        <f t="shared" si="749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8"/>
        <v>May 23</v>
      </c>
      <c r="H16791" s="27">
        <f t="shared" si="749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8"/>
        <v>May 23</v>
      </c>
      <c r="H16792" s="27">
        <f t="shared" si="749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8"/>
        <v>May 23</v>
      </c>
      <c r="H16793" s="27">
        <f t="shared" si="749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8"/>
        <v>May 23</v>
      </c>
      <c r="H16794" s="27">
        <f t="shared" si="749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8"/>
        <v>May 23</v>
      </c>
      <c r="H16795" s="27">
        <f t="shared" si="749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8"/>
        <v>May 23</v>
      </c>
      <c r="H16796" s="27">
        <f t="shared" si="749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8"/>
        <v>May 23</v>
      </c>
      <c r="H16797" s="27">
        <f t="shared" si="749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8"/>
        <v>May 23</v>
      </c>
      <c r="H16798" s="27">
        <f t="shared" si="749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8"/>
        <v>May 23</v>
      </c>
      <c r="H16799" s="27">
        <f t="shared" si="749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8"/>
        <v>May 23</v>
      </c>
      <c r="H16800" s="27">
        <f t="shared" si="749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8"/>
        <v>May 23</v>
      </c>
      <c r="H16801" s="27">
        <f t="shared" si="749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8"/>
        <v>May 23</v>
      </c>
      <c r="H16802" s="27">
        <f t="shared" si="749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8"/>
        <v>May 23</v>
      </c>
      <c r="H16803" s="27">
        <f t="shared" si="749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8"/>
        <v>May 23</v>
      </c>
      <c r="H16804" s="27">
        <f t="shared" si="749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8"/>
        <v>May 23</v>
      </c>
      <c r="H16805" s="27">
        <f t="shared" si="749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8"/>
        <v>May 23</v>
      </c>
      <c r="H16806" s="27">
        <f t="shared" si="749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8"/>
        <v>May 23</v>
      </c>
      <c r="H16807" s="27">
        <f t="shared" si="749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8"/>
        <v>May 23</v>
      </c>
      <c r="H16808" s="27">
        <f t="shared" si="749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8"/>
        <v>May 23</v>
      </c>
      <c r="H16809" s="27">
        <f t="shared" si="749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8"/>
        <v>May 23</v>
      </c>
      <c r="H16810" s="27">
        <f t="shared" si="749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8"/>
        <v>May 23</v>
      </c>
      <c r="H16811" s="27">
        <f t="shared" si="749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8"/>
        <v>May 23</v>
      </c>
      <c r="H16812" s="27">
        <f t="shared" si="749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8"/>
        <v>May 23</v>
      </c>
      <c r="H16813" s="27">
        <f t="shared" si="749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8"/>
        <v>May 23</v>
      </c>
      <c r="H16814" s="27">
        <f t="shared" si="749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8"/>
        <v>May 23</v>
      </c>
      <c r="H16815" s="27">
        <f t="shared" si="749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8"/>
        <v>May 23</v>
      </c>
      <c r="H16816" s="27">
        <f t="shared" si="749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8"/>
        <v>May 23</v>
      </c>
      <c r="H16817" s="27">
        <f t="shared" si="749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8"/>
        <v>May 23</v>
      </c>
      <c r="H16818" s="27">
        <f t="shared" si="749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8"/>
        <v>May 23</v>
      </c>
      <c r="H16819" s="27">
        <f t="shared" si="749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8"/>
        <v>May 23</v>
      </c>
      <c r="H16820" s="27">
        <f t="shared" si="749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8"/>
        <v>May 23</v>
      </c>
      <c r="H16821" s="27">
        <f t="shared" si="749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8"/>
        <v>May 23</v>
      </c>
      <c r="H16822" s="27">
        <f t="shared" si="749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8"/>
        <v>May 23</v>
      </c>
      <c r="H16823" s="27">
        <f t="shared" si="749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8"/>
        <v>May 23</v>
      </c>
      <c r="H16824" s="27">
        <f t="shared" si="749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8"/>
        <v>May 23</v>
      </c>
      <c r="H16825" s="27">
        <f t="shared" si="749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8"/>
        <v>May 23</v>
      </c>
      <c r="H16826" s="27">
        <f t="shared" si="749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8"/>
        <v>May 23</v>
      </c>
      <c r="H16827" s="27">
        <f t="shared" si="749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8"/>
        <v>May 23</v>
      </c>
      <c r="H16828" s="27">
        <f t="shared" si="749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8"/>
        <v>May 23</v>
      </c>
      <c r="H16829" s="27">
        <f t="shared" si="749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8"/>
        <v>May 23</v>
      </c>
      <c r="H16830" s="27">
        <f t="shared" si="749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8"/>
        <v>May 23</v>
      </c>
      <c r="H16831" s="27">
        <f t="shared" si="749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8"/>
        <v>May 23</v>
      </c>
      <c r="H16832" s="27">
        <f t="shared" si="749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8"/>
        <v>May 23</v>
      </c>
      <c r="H16833" s="27">
        <f t="shared" si="749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50">VLOOKUP(C16834,W:Y,3,TRUE)</f>
        <v>May 23</v>
      </c>
      <c r="H16834" s="27">
        <f t="shared" si="749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50"/>
        <v>May 23</v>
      </c>
      <c r="H16835" s="27">
        <f t="shared" si="749"/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50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50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50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50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50"/>
        <v>May 23</v>
      </c>
      <c r="H16840" s="27">
        <f t="shared" ref="H16840:H16903" si="751">1+H16839</f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50"/>
        <v>May 23</v>
      </c>
      <c r="H16841" s="27">
        <f t="shared" si="751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50"/>
        <v>May 23</v>
      </c>
      <c r="H16842" s="27">
        <f t="shared" si="751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50"/>
        <v>May 23</v>
      </c>
      <c r="H16843" s="27">
        <f t="shared" si="751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50"/>
        <v>May 23</v>
      </c>
      <c r="H16844" s="27">
        <f t="shared" si="751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50"/>
        <v>May 23</v>
      </c>
      <c r="H16845" s="27">
        <f t="shared" si="751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50"/>
        <v>May 23</v>
      </c>
      <c r="H16846" s="27">
        <f t="shared" si="751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50"/>
        <v>May 23</v>
      </c>
      <c r="H16847" s="27">
        <f t="shared" si="751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50"/>
        <v>May 23</v>
      </c>
      <c r="H16848" s="27">
        <f t="shared" si="751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50"/>
        <v>May 23</v>
      </c>
      <c r="H16849" s="27">
        <f t="shared" si="751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50"/>
        <v>May 23</v>
      </c>
      <c r="H16850" s="27">
        <f t="shared" si="751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50"/>
        <v>May 23</v>
      </c>
      <c r="H16851" s="27">
        <f t="shared" si="751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50"/>
        <v>May 23</v>
      </c>
      <c r="H16852" s="27">
        <f t="shared" si="751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50"/>
        <v>May 23</v>
      </c>
      <c r="H16853" s="27">
        <f t="shared" si="751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50"/>
        <v>May 23</v>
      </c>
      <c r="H16854" s="27">
        <f t="shared" si="751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50"/>
        <v>May 23</v>
      </c>
      <c r="H16855" s="27">
        <f t="shared" si="751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50"/>
        <v>May 23</v>
      </c>
      <c r="H16856" s="27">
        <f t="shared" si="751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50"/>
        <v>May 23</v>
      </c>
      <c r="H16857" s="27">
        <f t="shared" si="751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50"/>
        <v>May 23</v>
      </c>
      <c r="H16858" s="27">
        <f t="shared" si="751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50"/>
        <v>May 23</v>
      </c>
      <c r="H16859" s="27">
        <f t="shared" si="751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50"/>
        <v>May 23</v>
      </c>
      <c r="H16860" s="27">
        <f t="shared" si="751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50"/>
        <v>May 23</v>
      </c>
      <c r="H16861" s="27">
        <f t="shared" si="751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50"/>
        <v>May 23</v>
      </c>
      <c r="H16862" s="27">
        <f t="shared" si="751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50"/>
        <v>May 23</v>
      </c>
      <c r="H16863" s="27">
        <f t="shared" si="751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50"/>
        <v>May 23</v>
      </c>
      <c r="H16864" s="27">
        <f t="shared" si="751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50"/>
        <v>May 23</v>
      </c>
      <c r="H16865" s="27">
        <f t="shared" si="751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50"/>
        <v>May 23</v>
      </c>
      <c r="H16866" s="27">
        <f t="shared" si="751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50"/>
        <v>May 23</v>
      </c>
      <c r="H16867" s="27">
        <f t="shared" si="751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50"/>
        <v>May 23</v>
      </c>
      <c r="H16868" s="27">
        <f t="shared" si="751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50"/>
        <v>May 23</v>
      </c>
      <c r="H16869" s="27">
        <f t="shared" si="751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50"/>
        <v>May 23</v>
      </c>
      <c r="H16870" s="27">
        <f t="shared" si="751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50"/>
        <v>May 23</v>
      </c>
      <c r="H16871" s="27">
        <f t="shared" si="751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50"/>
        <v>May 23</v>
      </c>
      <c r="H16872" s="27">
        <f t="shared" si="751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50"/>
        <v>May 23</v>
      </c>
      <c r="H16873" s="27">
        <f t="shared" si="751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50"/>
        <v>May 23</v>
      </c>
      <c r="H16874" s="27">
        <f t="shared" si="751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50"/>
        <v>May 23</v>
      </c>
      <c r="H16875" s="27">
        <f t="shared" si="751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50"/>
        <v>May 23</v>
      </c>
      <c r="H16876" s="27">
        <f t="shared" si="751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50"/>
        <v>May 23</v>
      </c>
      <c r="H16877" s="27">
        <f t="shared" si="751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50"/>
        <v>May 23</v>
      </c>
      <c r="H16878" s="27">
        <f t="shared" si="751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50"/>
        <v>May 23</v>
      </c>
      <c r="H16879" s="27">
        <f t="shared" si="751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50"/>
        <v>May 23</v>
      </c>
      <c r="H16880" s="27">
        <f t="shared" si="751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50"/>
        <v>May 23</v>
      </c>
      <c r="H16881" s="27">
        <f t="shared" si="751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50"/>
        <v>May 23</v>
      </c>
      <c r="H16882" s="27">
        <f t="shared" si="751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50"/>
        <v>May 23</v>
      </c>
      <c r="H16883" s="27">
        <f t="shared" si="751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50"/>
        <v>May 23</v>
      </c>
      <c r="H16884" s="27">
        <f t="shared" si="751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50"/>
        <v>May 23</v>
      </c>
      <c r="H16885" s="27">
        <f t="shared" si="751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50"/>
        <v>May 23</v>
      </c>
      <c r="H16886" s="27">
        <f t="shared" si="751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50"/>
        <v>May 23</v>
      </c>
      <c r="H16887" s="27">
        <f t="shared" si="751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50"/>
        <v>May 23</v>
      </c>
      <c r="H16888" s="27">
        <f t="shared" si="751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50"/>
        <v>May 23</v>
      </c>
      <c r="H16889" s="27">
        <f t="shared" si="751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50"/>
        <v>May 23</v>
      </c>
      <c r="H16890" s="27">
        <f t="shared" si="751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50"/>
        <v>May 23</v>
      </c>
      <c r="H16891" s="27">
        <f t="shared" si="751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50"/>
        <v>May 23</v>
      </c>
      <c r="H16892" s="27">
        <f t="shared" si="751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50"/>
        <v>May 23</v>
      </c>
      <c r="H16893" s="27">
        <f t="shared" si="751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50"/>
        <v>May 23</v>
      </c>
      <c r="H16894" s="27">
        <f t="shared" si="751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50"/>
        <v>May 23</v>
      </c>
      <c r="H16895" s="27">
        <f t="shared" si="751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50"/>
        <v>May 23</v>
      </c>
      <c r="H16896" s="27">
        <f t="shared" si="751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50"/>
        <v>May 23</v>
      </c>
      <c r="H16897" s="27">
        <f t="shared" si="751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2">VLOOKUP(C16898,W:Y,3,TRUE)</f>
        <v>June 23</v>
      </c>
      <c r="H16898" s="27">
        <f t="shared" si="751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2"/>
        <v>June 23</v>
      </c>
      <c r="H16899" s="27">
        <f t="shared" si="751"/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2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2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2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2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2"/>
        <v>June 23</v>
      </c>
      <c r="H16904" s="27">
        <f t="shared" ref="H16904:H16967" si="753">1+H16903</f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2"/>
        <v>June 23</v>
      </c>
      <c r="H16905" s="27">
        <f t="shared" si="753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2"/>
        <v>June 23</v>
      </c>
      <c r="H16906" s="27">
        <f t="shared" si="753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2"/>
        <v>June 23</v>
      </c>
      <c r="H16907" s="27">
        <f t="shared" si="753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2"/>
        <v>June 23</v>
      </c>
      <c r="H16908" s="27">
        <f t="shared" si="753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2"/>
        <v>June 23</v>
      </c>
      <c r="H16909" s="27">
        <f t="shared" si="753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2"/>
        <v>June 23</v>
      </c>
      <c r="H16910" s="27">
        <f t="shared" si="753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2"/>
        <v>June 23</v>
      </c>
      <c r="H16911" s="27">
        <f t="shared" si="753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2"/>
        <v>June 23</v>
      </c>
      <c r="H16912" s="27">
        <f t="shared" si="753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2"/>
        <v>June 23</v>
      </c>
      <c r="H16913" s="27">
        <f t="shared" si="753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2"/>
        <v>June 23</v>
      </c>
      <c r="H16914" s="27">
        <f t="shared" si="753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2"/>
        <v>June 23</v>
      </c>
      <c r="H16915" s="27">
        <f t="shared" si="753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2"/>
        <v>June 23</v>
      </c>
      <c r="H16916" s="27">
        <f t="shared" si="753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2"/>
        <v>June 23</v>
      </c>
      <c r="H16917" s="27">
        <f t="shared" si="753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2"/>
        <v>June 23</v>
      </c>
      <c r="H16918" s="27">
        <f t="shared" si="753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2"/>
        <v>June 23</v>
      </c>
      <c r="H16919" s="27">
        <f t="shared" si="753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2"/>
        <v>June 23</v>
      </c>
      <c r="H16920" s="27">
        <f t="shared" si="753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2"/>
        <v>June 23</v>
      </c>
      <c r="H16921" s="27">
        <f t="shared" si="753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2"/>
        <v>June 23</v>
      </c>
      <c r="H16922" s="27">
        <f t="shared" si="753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2"/>
        <v>June 23</v>
      </c>
      <c r="H16923" s="27">
        <f t="shared" si="753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2"/>
        <v>June 23</v>
      </c>
      <c r="H16924" s="27">
        <f t="shared" si="753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2"/>
        <v>June 23</v>
      </c>
      <c r="H16925" s="27">
        <f t="shared" si="753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2"/>
        <v>June 23</v>
      </c>
      <c r="H16926" s="27">
        <f t="shared" si="753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2"/>
        <v>June 23</v>
      </c>
      <c r="H16927" s="27">
        <f t="shared" si="753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2"/>
        <v>June 23</v>
      </c>
      <c r="H16928" s="27">
        <f t="shared" si="753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2"/>
        <v>June 23</v>
      </c>
      <c r="H16929" s="27">
        <f t="shared" si="753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2"/>
        <v>June 23</v>
      </c>
      <c r="H16930" s="27">
        <f t="shared" si="753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2"/>
        <v>June 23</v>
      </c>
      <c r="H16931" s="27">
        <f t="shared" si="753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2"/>
        <v>June 23</v>
      </c>
      <c r="H16932" s="27">
        <f t="shared" si="753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2"/>
        <v>June 23</v>
      </c>
      <c r="H16933" s="27">
        <f t="shared" si="753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2"/>
        <v>June 23</v>
      </c>
      <c r="H16934" s="27">
        <f t="shared" si="753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2"/>
        <v>June 23</v>
      </c>
      <c r="H16935" s="27">
        <f t="shared" si="753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2"/>
        <v>June 23</v>
      </c>
      <c r="H16936" s="27">
        <f t="shared" si="753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2"/>
        <v>June 23</v>
      </c>
      <c r="H16937" s="27">
        <f t="shared" si="753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2"/>
        <v>June 23</v>
      </c>
      <c r="H16938" s="27">
        <f t="shared" si="753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2"/>
        <v>June 23</v>
      </c>
      <c r="H16939" s="27">
        <f t="shared" si="753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2"/>
        <v>June 23</v>
      </c>
      <c r="H16940" s="27">
        <f t="shared" si="753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2"/>
        <v>June 23</v>
      </c>
      <c r="H16941" s="27">
        <f t="shared" si="753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2"/>
        <v>June 23</v>
      </c>
      <c r="H16942" s="27">
        <f t="shared" si="753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2"/>
        <v>June 23</v>
      </c>
      <c r="H16943" s="27">
        <f t="shared" si="753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2"/>
        <v>June 23</v>
      </c>
      <c r="H16944" s="27">
        <f t="shared" si="753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2"/>
        <v>June 23</v>
      </c>
      <c r="H16945" s="27">
        <f t="shared" si="753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2"/>
        <v>June 23</v>
      </c>
      <c r="H16946" s="27">
        <f t="shared" si="753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2"/>
        <v>June 23</v>
      </c>
      <c r="H16947" s="27">
        <f t="shared" si="753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2"/>
        <v>June 23</v>
      </c>
      <c r="H16948" s="27">
        <f t="shared" si="753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2"/>
        <v>June 23</v>
      </c>
      <c r="H16949" s="27">
        <f t="shared" si="753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2"/>
        <v>June 23</v>
      </c>
      <c r="H16950" s="27">
        <f t="shared" si="753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2"/>
        <v>June 23</v>
      </c>
      <c r="H16951" s="27">
        <f t="shared" si="753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2"/>
        <v>June 23</v>
      </c>
      <c r="H16952" s="27">
        <f t="shared" si="753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2"/>
        <v>June 23</v>
      </c>
      <c r="H16953" s="27">
        <f t="shared" si="753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2"/>
        <v>June 23</v>
      </c>
      <c r="H16954" s="27">
        <f t="shared" si="753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2"/>
        <v>June 23</v>
      </c>
      <c r="H16955" s="27">
        <f t="shared" si="753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2"/>
        <v>June 23</v>
      </c>
      <c r="H16956" s="27">
        <f t="shared" si="753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2"/>
        <v>June 23</v>
      </c>
      <c r="H16957" s="27">
        <f t="shared" si="753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2"/>
        <v>June 23</v>
      </c>
      <c r="H16958" s="27">
        <f t="shared" si="753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2"/>
        <v>June 23</v>
      </c>
      <c r="H16959" s="27">
        <f t="shared" si="753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2"/>
        <v>June 23</v>
      </c>
      <c r="H16960" s="27">
        <f t="shared" si="753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2"/>
        <v>June 23</v>
      </c>
      <c r="H16961" s="27">
        <f t="shared" si="753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4">VLOOKUP(C16962,W:Y,3,TRUE)</f>
        <v>June 23</v>
      </c>
      <c r="H16962" s="27">
        <f t="shared" si="753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4"/>
        <v>June 23</v>
      </c>
      <c r="H16963" s="27">
        <f t="shared" si="753"/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4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4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4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4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4"/>
        <v>June 23</v>
      </c>
      <c r="H16968" s="27">
        <f t="shared" ref="H16968:H17031" si="755">1+H16967</f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4"/>
        <v>June 23</v>
      </c>
      <c r="H16969" s="27">
        <f t="shared" si="755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4"/>
        <v>June 23</v>
      </c>
      <c r="H16970" s="27">
        <f t="shared" si="755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4"/>
        <v>June 23</v>
      </c>
      <c r="H16971" s="27">
        <f t="shared" si="755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4"/>
        <v>June 23</v>
      </c>
      <c r="H16972" s="27">
        <f t="shared" si="755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4"/>
        <v>June 23</v>
      </c>
      <c r="H16973" s="27">
        <f t="shared" si="755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4"/>
        <v>June 23</v>
      </c>
      <c r="H16974" s="27">
        <f t="shared" si="755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4"/>
        <v>June 23</v>
      </c>
      <c r="H16975" s="27">
        <f t="shared" si="755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4"/>
        <v>June 23</v>
      </c>
      <c r="H16976" s="27">
        <f t="shared" si="755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4"/>
        <v>June 23</v>
      </c>
      <c r="H16977" s="27">
        <f t="shared" si="755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4"/>
        <v>June 23</v>
      </c>
      <c r="H16978" s="27">
        <f t="shared" si="755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4"/>
        <v>June 23</v>
      </c>
      <c r="H16979" s="27">
        <f t="shared" si="755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4"/>
        <v>June 23</v>
      </c>
      <c r="H16980" s="27">
        <f t="shared" si="755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4"/>
        <v>June 23</v>
      </c>
      <c r="H16981" s="27">
        <f t="shared" si="755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4"/>
        <v>June 23</v>
      </c>
      <c r="H16982" s="27">
        <f t="shared" si="755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4"/>
        <v>June 23</v>
      </c>
      <c r="H16983" s="27">
        <f t="shared" si="755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4"/>
        <v>June 23</v>
      </c>
      <c r="H16984" s="27">
        <f t="shared" si="755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4"/>
        <v>June 23</v>
      </c>
      <c r="H16985" s="27">
        <f t="shared" si="755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4"/>
        <v>June 23</v>
      </c>
      <c r="H16986" s="27">
        <f t="shared" si="755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4"/>
        <v>June 23</v>
      </c>
      <c r="H16987" s="27">
        <f t="shared" si="755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4"/>
        <v>June 23</v>
      </c>
      <c r="H16988" s="27">
        <f t="shared" si="755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4"/>
        <v>June 23</v>
      </c>
      <c r="H16989" s="27">
        <f t="shared" si="755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4"/>
        <v>June 23</v>
      </c>
      <c r="H16990" s="27">
        <f t="shared" si="755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4"/>
        <v>June 23</v>
      </c>
      <c r="H16991" s="27">
        <f t="shared" si="755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4"/>
        <v>June 23</v>
      </c>
      <c r="H16992" s="27">
        <f t="shared" si="755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4"/>
        <v>June 23</v>
      </c>
      <c r="H16993" s="27">
        <f t="shared" si="755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4"/>
        <v>June 23</v>
      </c>
      <c r="H16994" s="27">
        <f t="shared" si="755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4"/>
        <v>June 23</v>
      </c>
      <c r="H16995" s="27">
        <f t="shared" si="755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4"/>
        <v>June 23</v>
      </c>
      <c r="H16996" s="27">
        <f t="shared" si="755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4"/>
        <v>June 23</v>
      </c>
      <c r="H16997" s="27">
        <f t="shared" si="755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4"/>
        <v>June 23</v>
      </c>
      <c r="H16998" s="27">
        <f t="shared" si="755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4"/>
        <v>June 23</v>
      </c>
      <c r="H16999" s="27">
        <f t="shared" si="755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4"/>
        <v>June 23</v>
      </c>
      <c r="H17000" s="27">
        <f t="shared" si="755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4"/>
        <v>June 23</v>
      </c>
      <c r="H17001" s="27">
        <f t="shared" si="755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4"/>
        <v>June 23</v>
      </c>
      <c r="H17002" s="27">
        <f t="shared" si="755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4"/>
        <v>June 23</v>
      </c>
      <c r="H17003" s="27">
        <f t="shared" si="755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4"/>
        <v>June 23</v>
      </c>
      <c r="H17004" s="27">
        <f t="shared" si="755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4"/>
        <v>June 23</v>
      </c>
      <c r="H17005" s="27">
        <f t="shared" si="755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4"/>
        <v>June 23</v>
      </c>
      <c r="H17006" s="27">
        <f t="shared" si="755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4"/>
        <v>June 23</v>
      </c>
      <c r="H17007" s="27">
        <f t="shared" si="755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4"/>
        <v>June 23</v>
      </c>
      <c r="H17008" s="27">
        <f t="shared" si="755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4"/>
        <v>June 23</v>
      </c>
      <c r="H17009" s="27">
        <f t="shared" si="755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4"/>
        <v>June 23</v>
      </c>
      <c r="H17010" s="27">
        <f t="shared" si="755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4"/>
        <v>June 23</v>
      </c>
      <c r="H17011" s="27">
        <f t="shared" si="755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4"/>
        <v>June 23</v>
      </c>
      <c r="H17012" s="27">
        <f t="shared" si="755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4"/>
        <v>June 23</v>
      </c>
      <c r="H17013" s="27">
        <f t="shared" si="755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4"/>
        <v>June 23</v>
      </c>
      <c r="H17014" s="27">
        <f t="shared" si="755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4"/>
        <v>June 23</v>
      </c>
      <c r="H17015" s="27">
        <f t="shared" si="755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4"/>
        <v>June 23</v>
      </c>
      <c r="H17016" s="27">
        <f t="shared" si="755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4"/>
        <v>June 23</v>
      </c>
      <c r="H17017" s="27">
        <f t="shared" si="755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4"/>
        <v>June 23</v>
      </c>
      <c r="H17018" s="27">
        <f t="shared" si="755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4"/>
        <v>June 23</v>
      </c>
      <c r="H17019" s="27">
        <f t="shared" si="755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4"/>
        <v>June 23</v>
      </c>
      <c r="H17020" s="27">
        <f t="shared" si="755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4"/>
        <v>June 23</v>
      </c>
      <c r="H17021" s="27">
        <f t="shared" si="755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4"/>
        <v>June 23</v>
      </c>
      <c r="H17022" s="27">
        <f t="shared" si="755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4"/>
        <v>June 23</v>
      </c>
      <c r="H17023" s="27">
        <f t="shared" si="755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4"/>
        <v>June 23</v>
      </c>
      <c r="H17024" s="27">
        <f t="shared" si="755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4"/>
        <v>June 23</v>
      </c>
      <c r="H17025" s="27">
        <f t="shared" si="755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6">VLOOKUP(C17026,W:Y,3,TRUE)</f>
        <v>June 23</v>
      </c>
      <c r="H17026" s="27">
        <f t="shared" si="755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6"/>
        <v>June 23</v>
      </c>
      <c r="H17027" s="27">
        <f t="shared" si="755"/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6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6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6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6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6"/>
        <v>June 23</v>
      </c>
      <c r="H17032" s="27">
        <f t="shared" ref="H17032:H17095" si="757">1+H17031</f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6"/>
        <v>June 23</v>
      </c>
      <c r="H17033" s="27">
        <f t="shared" si="757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6"/>
        <v>June 23</v>
      </c>
      <c r="H17034" s="27">
        <f t="shared" si="757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6"/>
        <v>June 23</v>
      </c>
      <c r="H17035" s="27">
        <f t="shared" si="757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6"/>
        <v>June 23</v>
      </c>
      <c r="H17036" s="27">
        <f t="shared" si="757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6"/>
        <v>June 23</v>
      </c>
      <c r="H17037" s="27">
        <f t="shared" si="757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6"/>
        <v>June 23</v>
      </c>
      <c r="H17038" s="27">
        <f t="shared" si="757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6"/>
        <v>June 23</v>
      </c>
      <c r="H17039" s="27">
        <f t="shared" si="757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6"/>
        <v>June 23</v>
      </c>
      <c r="H17040" s="27">
        <f t="shared" si="757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6"/>
        <v>June 23</v>
      </c>
      <c r="H17041" s="27">
        <f t="shared" si="757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6"/>
        <v>June 23</v>
      </c>
      <c r="H17042" s="27">
        <f t="shared" si="757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6"/>
        <v>June 23</v>
      </c>
      <c r="H17043" s="27">
        <f t="shared" si="757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6"/>
        <v>June 23</v>
      </c>
      <c r="H17044" s="27">
        <f t="shared" si="757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6"/>
        <v>June 23</v>
      </c>
      <c r="H17045" s="27">
        <f t="shared" si="757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6"/>
        <v>June 23</v>
      </c>
      <c r="H17046" s="27">
        <f t="shared" si="757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6"/>
        <v>June 23</v>
      </c>
      <c r="H17047" s="27">
        <f t="shared" si="757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6"/>
        <v>June 23</v>
      </c>
      <c r="H17048" s="27">
        <f t="shared" si="757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6"/>
        <v>June 23</v>
      </c>
      <c r="H17049" s="27">
        <f t="shared" si="757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6"/>
        <v>June 23</v>
      </c>
      <c r="H17050" s="27">
        <f t="shared" si="757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6"/>
        <v>June 23</v>
      </c>
      <c r="H17051" s="27">
        <f t="shared" si="757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6"/>
        <v>June 23</v>
      </c>
      <c r="H17052" s="27">
        <f t="shared" si="757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6"/>
        <v>June 23</v>
      </c>
      <c r="H17053" s="27">
        <f t="shared" si="757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6"/>
        <v>June 23</v>
      </c>
      <c r="H17054" s="27">
        <f t="shared" si="757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6"/>
        <v>June 23</v>
      </c>
      <c r="H17055" s="27">
        <f t="shared" si="757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6"/>
        <v>June 23</v>
      </c>
      <c r="H17056" s="27">
        <f t="shared" si="757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6"/>
        <v>June 23</v>
      </c>
      <c r="H17057" s="27">
        <f t="shared" si="757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6"/>
        <v>June 23</v>
      </c>
      <c r="H17058" s="27">
        <f t="shared" si="757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6"/>
        <v>June 23</v>
      </c>
      <c r="H17059" s="27">
        <f t="shared" si="757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6"/>
        <v>June 23</v>
      </c>
      <c r="H17060" s="27">
        <f t="shared" si="757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6"/>
        <v>June 23</v>
      </c>
      <c r="H17061" s="27">
        <f t="shared" si="757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6"/>
        <v>June 23</v>
      </c>
      <c r="H17062" s="27">
        <f t="shared" si="757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6"/>
        <v>June 23</v>
      </c>
      <c r="H17063" s="27">
        <f t="shared" si="757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6"/>
        <v>June 23</v>
      </c>
      <c r="H17064" s="27">
        <f t="shared" si="757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6"/>
        <v>June 23</v>
      </c>
      <c r="H17065" s="27">
        <f t="shared" si="757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6"/>
        <v>June 23</v>
      </c>
      <c r="H17066" s="27">
        <f t="shared" si="757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6"/>
        <v>June 23</v>
      </c>
      <c r="H17067" s="27">
        <f t="shared" si="757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6"/>
        <v>June 23</v>
      </c>
      <c r="H17068" s="27">
        <f t="shared" si="757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6"/>
        <v>June 23</v>
      </c>
      <c r="H17069" s="27">
        <f t="shared" si="757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6"/>
        <v>June 23</v>
      </c>
      <c r="H17070" s="27">
        <f t="shared" si="757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6"/>
        <v>June 23</v>
      </c>
      <c r="H17071" s="27">
        <f t="shared" si="757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6"/>
        <v>June 23</v>
      </c>
      <c r="H17072" s="27">
        <f t="shared" si="757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6"/>
        <v>June 23</v>
      </c>
      <c r="H17073" s="27">
        <f t="shared" si="757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6"/>
        <v>June 23</v>
      </c>
      <c r="H17074" s="27">
        <f t="shared" si="757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6"/>
        <v>June 23</v>
      </c>
      <c r="H17075" s="27">
        <f t="shared" si="757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6"/>
        <v>June 23</v>
      </c>
      <c r="H17076" s="27">
        <f t="shared" si="757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6"/>
        <v>July 23</v>
      </c>
      <c r="H17077" s="27">
        <f t="shared" si="757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6"/>
        <v>July 23</v>
      </c>
      <c r="H17078" s="27">
        <f t="shared" si="757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6"/>
        <v>July 23</v>
      </c>
      <c r="H17079" s="27">
        <f t="shared" si="757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6"/>
        <v>July 23</v>
      </c>
      <c r="H17080" s="27">
        <f t="shared" si="757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6"/>
        <v>July 23</v>
      </c>
      <c r="H17081" s="27">
        <f t="shared" si="757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6"/>
        <v>July 23</v>
      </c>
      <c r="H17082" s="27">
        <f t="shared" si="757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6"/>
        <v>July 23</v>
      </c>
      <c r="H17083" s="27">
        <f t="shared" si="757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6"/>
        <v>July 23</v>
      </c>
      <c r="H17084" s="27">
        <f t="shared" si="757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6"/>
        <v>July 23</v>
      </c>
      <c r="H17085" s="27">
        <f t="shared" si="757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6"/>
        <v>July 23</v>
      </c>
      <c r="H17086" s="27">
        <f t="shared" si="757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6"/>
        <v>July 23</v>
      </c>
      <c r="H17087" s="27">
        <f t="shared" si="757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6"/>
        <v>July 23</v>
      </c>
      <c r="H17088" s="27">
        <f t="shared" si="757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6"/>
        <v>July 23</v>
      </c>
      <c r="H17089" s="27">
        <f t="shared" si="757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8">VLOOKUP(C17090,W:Y,3,TRUE)</f>
        <v>July 23</v>
      </c>
      <c r="H17090" s="27">
        <f t="shared" si="757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8"/>
        <v>July 23</v>
      </c>
      <c r="H17091" s="27">
        <f t="shared" si="757"/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8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8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8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8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8"/>
        <v>July 23</v>
      </c>
      <c r="H17096" s="27">
        <f t="shared" ref="H17096:H17159" si="759">1+H17095</f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8"/>
        <v>July 23</v>
      </c>
      <c r="H17097" s="27">
        <f t="shared" si="759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8"/>
        <v>July 23</v>
      </c>
      <c r="H17098" s="27">
        <f t="shared" si="759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8"/>
        <v>July 23</v>
      </c>
      <c r="H17099" s="27">
        <f t="shared" si="759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8"/>
        <v>July 23</v>
      </c>
      <c r="H17100" s="27">
        <f t="shared" si="759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8"/>
        <v>July 23</v>
      </c>
      <c r="H17101" s="27">
        <f t="shared" si="759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8"/>
        <v>July 23</v>
      </c>
      <c r="H17102" s="27">
        <f t="shared" si="759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8"/>
        <v>July 23</v>
      </c>
      <c r="H17103" s="27">
        <f t="shared" si="759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8"/>
        <v>July 23</v>
      </c>
      <c r="H17104" s="27">
        <f t="shared" si="759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8"/>
        <v>July 23</v>
      </c>
      <c r="H17105" s="27">
        <f t="shared" si="759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8"/>
        <v>July 23</v>
      </c>
      <c r="H17106" s="27">
        <f t="shared" si="759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8"/>
        <v>July 23</v>
      </c>
      <c r="H17107" s="27">
        <f t="shared" si="759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8"/>
        <v>July 23</v>
      </c>
      <c r="H17108" s="27">
        <f t="shared" si="759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8"/>
        <v>July 23</v>
      </c>
      <c r="H17109" s="27">
        <f t="shared" si="759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8"/>
        <v>July 23</v>
      </c>
      <c r="H17110" s="27">
        <f t="shared" si="759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8"/>
        <v>July 23</v>
      </c>
      <c r="H17111" s="27">
        <f t="shared" si="759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8"/>
        <v>July 23</v>
      </c>
      <c r="H17112" s="27">
        <f t="shared" si="759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8"/>
        <v>July 23</v>
      </c>
      <c r="H17113" s="27">
        <f t="shared" si="759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8"/>
        <v>July 23</v>
      </c>
      <c r="H17114" s="27">
        <f t="shared" si="759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8"/>
        <v>July 23</v>
      </c>
      <c r="H17115" s="27">
        <f t="shared" si="759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8"/>
        <v>July 23</v>
      </c>
      <c r="H17116" s="27">
        <f t="shared" si="759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8"/>
        <v>July 23</v>
      </c>
      <c r="H17117" s="27">
        <f t="shared" si="759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8"/>
        <v>July 23</v>
      </c>
      <c r="H17118" s="27">
        <f t="shared" si="759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8"/>
        <v>July 23</v>
      </c>
      <c r="H17119" s="27">
        <f t="shared" si="759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8"/>
        <v>July 23</v>
      </c>
      <c r="H17120" s="27">
        <f t="shared" si="759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8"/>
        <v>July 23</v>
      </c>
      <c r="H17121" s="27">
        <f t="shared" si="759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8"/>
        <v>July 23</v>
      </c>
      <c r="H17122" s="27">
        <f t="shared" si="759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8"/>
        <v>July 23</v>
      </c>
      <c r="H17123" s="27">
        <f t="shared" si="759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8"/>
        <v>July 23</v>
      </c>
      <c r="H17124" s="27">
        <f t="shared" si="759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8"/>
        <v>July 23</v>
      </c>
      <c r="H17125" s="27">
        <f t="shared" si="759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8"/>
        <v>July 23</v>
      </c>
      <c r="H17126" s="27">
        <f t="shared" si="759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8"/>
        <v>July 23</v>
      </c>
      <c r="H17127" s="27">
        <f t="shared" si="759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8"/>
        <v>July 23</v>
      </c>
      <c r="H17128" s="27">
        <f t="shared" si="759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8"/>
        <v>July 23</v>
      </c>
      <c r="H17129" s="27">
        <f t="shared" si="759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8"/>
        <v>July 23</v>
      </c>
      <c r="H17130" s="27">
        <f t="shared" si="759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8"/>
        <v>July 23</v>
      </c>
      <c r="H17131" s="27">
        <f t="shared" si="759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8"/>
        <v>July 23</v>
      </c>
      <c r="H17132" s="27">
        <f t="shared" si="759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8"/>
        <v>July 23</v>
      </c>
      <c r="H17133" s="27">
        <f t="shared" si="759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8"/>
        <v>July 23</v>
      </c>
      <c r="H17134" s="27">
        <f t="shared" si="759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8"/>
        <v>July 23</v>
      </c>
      <c r="H17135" s="27">
        <f t="shared" si="759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8"/>
        <v>July 23</v>
      </c>
      <c r="H17136" s="27">
        <f t="shared" si="759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8"/>
        <v>July 23</v>
      </c>
      <c r="H17137" s="27">
        <f t="shared" si="759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8"/>
        <v>July 23</v>
      </c>
      <c r="H17138" s="27">
        <f t="shared" si="759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8"/>
        <v>July 23</v>
      </c>
      <c r="H17139" s="27">
        <f t="shared" si="759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8"/>
        <v>July 23</v>
      </c>
      <c r="H17140" s="27">
        <f t="shared" si="759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8"/>
        <v>July 23</v>
      </c>
      <c r="H17141" s="27">
        <f t="shared" si="759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8"/>
        <v>July 23</v>
      </c>
      <c r="H17142" s="27">
        <f t="shared" si="759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8"/>
        <v>July 23</v>
      </c>
      <c r="H17143" s="27">
        <f t="shared" si="759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8"/>
        <v>July 23</v>
      </c>
      <c r="H17144" s="27">
        <f t="shared" si="759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8"/>
        <v>July 23</v>
      </c>
      <c r="H17145" s="27">
        <f t="shared" si="759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8"/>
        <v>July 23</v>
      </c>
      <c r="H17146" s="27">
        <f t="shared" si="759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8"/>
        <v>July 23</v>
      </c>
      <c r="H17147" s="27">
        <f t="shared" si="759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8"/>
        <v>July 23</v>
      </c>
      <c r="H17148" s="27">
        <f t="shared" si="759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8"/>
        <v>July 23</v>
      </c>
      <c r="H17149" s="27">
        <f t="shared" si="759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8"/>
        <v>July 23</v>
      </c>
      <c r="H17150" s="27">
        <f t="shared" si="759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8"/>
        <v>July 23</v>
      </c>
      <c r="H17151" s="27">
        <f t="shared" si="759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8"/>
        <v>July 23</v>
      </c>
      <c r="H17152" s="27">
        <f t="shared" si="759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8"/>
        <v>July 23</v>
      </c>
      <c r="H17153" s="27">
        <f t="shared" si="759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60">VLOOKUP(C17154,W:Y,3,TRUE)</f>
        <v>July 23</v>
      </c>
      <c r="H17154" s="27">
        <f t="shared" si="759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60"/>
        <v>July 23</v>
      </c>
      <c r="H17155" s="27">
        <f t="shared" si="759"/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60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60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60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60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60"/>
        <v>July 23</v>
      </c>
      <c r="H17160" s="27">
        <f t="shared" ref="H17160:H17223" si="761">1+H17159</f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60"/>
        <v>July 23</v>
      </c>
      <c r="H17161" s="27">
        <f t="shared" si="761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60"/>
        <v>July 23</v>
      </c>
      <c r="H17162" s="27">
        <f t="shared" si="761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60"/>
        <v>July 23</v>
      </c>
      <c r="H17163" s="27">
        <f t="shared" si="761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60"/>
        <v>July 23</v>
      </c>
      <c r="H17164" s="27">
        <f t="shared" si="761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60"/>
        <v>July 23</v>
      </c>
      <c r="H17165" s="27">
        <f t="shared" si="761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60"/>
        <v>July 23</v>
      </c>
      <c r="H17166" s="27">
        <f t="shared" si="761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60"/>
        <v>July 23</v>
      </c>
      <c r="H17167" s="27">
        <f t="shared" si="761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60"/>
        <v>July 23</v>
      </c>
      <c r="H17168" s="27">
        <f t="shared" si="761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60"/>
        <v>July 23</v>
      </c>
      <c r="H17169" s="27">
        <f t="shared" si="761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60"/>
        <v>July 23</v>
      </c>
      <c r="H17170" s="27">
        <f t="shared" si="761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60"/>
        <v>July 23</v>
      </c>
      <c r="H17171" s="27">
        <f t="shared" si="761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60"/>
        <v>July 23</v>
      </c>
      <c r="H17172" s="27">
        <f t="shared" si="761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60"/>
        <v>July 23</v>
      </c>
      <c r="H17173" s="27">
        <f t="shared" si="761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60"/>
        <v>July 23</v>
      </c>
      <c r="H17174" s="27">
        <f t="shared" si="761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60"/>
        <v>July 23</v>
      </c>
      <c r="H17175" s="27">
        <f t="shared" si="761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60"/>
        <v>July 23</v>
      </c>
      <c r="H17176" s="27">
        <f t="shared" si="761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60"/>
        <v>July 23</v>
      </c>
      <c r="H17177" s="27">
        <f t="shared" si="761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60"/>
        <v>July 23</v>
      </c>
      <c r="H17178" s="27">
        <f t="shared" si="761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60"/>
        <v>July 23</v>
      </c>
      <c r="H17179" s="27">
        <f t="shared" si="761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60"/>
        <v>July 23</v>
      </c>
      <c r="H17180" s="27">
        <f t="shared" si="761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60"/>
        <v>July 23</v>
      </c>
      <c r="H17181" s="27">
        <f t="shared" si="761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60"/>
        <v>July 23</v>
      </c>
      <c r="H17182" s="27">
        <f t="shared" si="761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60"/>
        <v>July 23</v>
      </c>
      <c r="H17183" s="27">
        <f t="shared" si="761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60"/>
        <v>July 23</v>
      </c>
      <c r="H17184" s="27">
        <f t="shared" si="761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60"/>
        <v>July 23</v>
      </c>
      <c r="H17185" s="27">
        <f t="shared" si="761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60"/>
        <v>July 23</v>
      </c>
      <c r="H17186" s="27">
        <f t="shared" si="761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60"/>
        <v>July 23</v>
      </c>
      <c r="H17187" s="27">
        <f t="shared" si="761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60"/>
        <v>July 23</v>
      </c>
      <c r="H17188" s="27">
        <f t="shared" si="761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60"/>
        <v>July 23</v>
      </c>
      <c r="H17189" s="27">
        <f t="shared" si="761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60"/>
        <v>July 23</v>
      </c>
      <c r="H17190" s="27">
        <f t="shared" si="761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60"/>
        <v>July 23</v>
      </c>
      <c r="H17191" s="27">
        <f t="shared" si="761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60"/>
        <v>July 23</v>
      </c>
      <c r="H17192" s="27">
        <f t="shared" si="761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60"/>
        <v>July 23</v>
      </c>
      <c r="H17193" s="27">
        <f t="shared" si="761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60"/>
        <v>July 23</v>
      </c>
      <c r="H17194" s="27">
        <f t="shared" si="761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60"/>
        <v>July 23</v>
      </c>
      <c r="H17195" s="27">
        <f t="shared" si="761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60"/>
        <v>July 23</v>
      </c>
      <c r="H17196" s="27">
        <f t="shared" si="761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60"/>
        <v>July 23</v>
      </c>
      <c r="H17197" s="27">
        <f t="shared" si="761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60"/>
        <v>July 23</v>
      </c>
      <c r="H17198" s="27">
        <f t="shared" si="761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60"/>
        <v>July 23</v>
      </c>
      <c r="H17199" s="27">
        <f t="shared" si="761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60"/>
        <v>July 23</v>
      </c>
      <c r="H17200" s="27">
        <f t="shared" si="761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60"/>
        <v>July 23</v>
      </c>
      <c r="H17201" s="27">
        <f t="shared" si="761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60"/>
        <v>July 23</v>
      </c>
      <c r="H17202" s="27">
        <f t="shared" si="761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60"/>
        <v>July 23</v>
      </c>
      <c r="H17203" s="27">
        <f t="shared" si="761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60"/>
        <v>July 23</v>
      </c>
      <c r="H17204" s="27">
        <f t="shared" si="761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60"/>
        <v>July 23</v>
      </c>
      <c r="H17205" s="27">
        <f t="shared" si="761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60"/>
        <v>July 23</v>
      </c>
      <c r="H17206" s="27">
        <f t="shared" si="761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60"/>
        <v>July 23</v>
      </c>
      <c r="H17207" s="27">
        <f t="shared" si="761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60"/>
        <v>July 23</v>
      </c>
      <c r="H17208" s="27">
        <f t="shared" si="761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60"/>
        <v>July 23</v>
      </c>
      <c r="H17209" s="27">
        <f t="shared" si="761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60"/>
        <v>July 23</v>
      </c>
      <c r="H17210" s="27">
        <f t="shared" si="761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60"/>
        <v>July 23</v>
      </c>
      <c r="H17211" s="27">
        <f t="shared" si="761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60"/>
        <v>July 23</v>
      </c>
      <c r="H17212" s="27">
        <f t="shared" si="761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60"/>
        <v>July 23</v>
      </c>
      <c r="H17213" s="27">
        <f t="shared" si="761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60"/>
        <v>July 23</v>
      </c>
      <c r="H17214" s="27">
        <f t="shared" si="761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60"/>
        <v>July 23</v>
      </c>
      <c r="H17215" s="27">
        <f t="shared" si="761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60"/>
        <v>July 23</v>
      </c>
      <c r="H17216" s="27">
        <f t="shared" si="761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60"/>
        <v>July 23</v>
      </c>
      <c r="H17217" s="27">
        <f t="shared" si="761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2">VLOOKUP(C17218,W:Y,3,TRUE)</f>
        <v>July 23</v>
      </c>
      <c r="H17218" s="27">
        <f t="shared" si="761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2"/>
        <v>July 23</v>
      </c>
      <c r="H17219" s="27">
        <f t="shared" si="761"/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2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2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2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2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2"/>
        <v>July 23</v>
      </c>
      <c r="H17224" s="27">
        <f t="shared" ref="H17224:H17287" si="763">1+H17223</f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2"/>
        <v>July 23</v>
      </c>
      <c r="H17225" s="27">
        <f t="shared" si="763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2"/>
        <v>July 23</v>
      </c>
      <c r="H17226" s="27">
        <f t="shared" si="763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2"/>
        <v>July 23</v>
      </c>
      <c r="H17227" s="27">
        <f t="shared" si="763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2"/>
        <v>August 23</v>
      </c>
      <c r="H17228" s="27">
        <f t="shared" si="763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2"/>
        <v>August 23</v>
      </c>
      <c r="H17229" s="27">
        <f t="shared" si="763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2"/>
        <v>August 23</v>
      </c>
      <c r="H17230" s="27">
        <f t="shared" si="763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2"/>
        <v>August 23</v>
      </c>
      <c r="H17231" s="27">
        <f t="shared" si="763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2"/>
        <v>August 23</v>
      </c>
      <c r="H17232" s="27">
        <f t="shared" si="763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2"/>
        <v>August 23</v>
      </c>
      <c r="H17233" s="27">
        <f t="shared" si="763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2"/>
        <v>August 23</v>
      </c>
      <c r="H17234" s="27">
        <f t="shared" si="763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2"/>
        <v>August 23</v>
      </c>
      <c r="H17235" s="27">
        <f t="shared" si="763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2"/>
        <v>August 23</v>
      </c>
      <c r="H17236" s="27">
        <f t="shared" si="763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2"/>
        <v>August 23</v>
      </c>
      <c r="H17237" s="27">
        <f t="shared" si="763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2"/>
        <v>August 23</v>
      </c>
      <c r="H17238" s="27">
        <f t="shared" si="763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2"/>
        <v>August 23</v>
      </c>
      <c r="H17239" s="27">
        <f t="shared" si="763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2"/>
        <v>August 23</v>
      </c>
      <c r="H17240" s="27">
        <f t="shared" si="763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2"/>
        <v>August 23</v>
      </c>
      <c r="H17241" s="27">
        <f t="shared" si="763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2"/>
        <v>August 23</v>
      </c>
      <c r="H17242" s="27">
        <f t="shared" si="763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2"/>
        <v>August 23</v>
      </c>
      <c r="H17243" s="27">
        <f t="shared" si="763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2"/>
        <v>August 23</v>
      </c>
      <c r="H17244" s="27">
        <f t="shared" si="763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2"/>
        <v>August 23</v>
      </c>
      <c r="H17245" s="27">
        <f t="shared" si="763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2"/>
        <v>August 23</v>
      </c>
      <c r="H17246" s="27">
        <f t="shared" si="763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2"/>
        <v>August 23</v>
      </c>
      <c r="H17247" s="27">
        <f t="shared" si="763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2"/>
        <v>August 23</v>
      </c>
      <c r="H17248" s="27">
        <f t="shared" si="763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2"/>
        <v>August 23</v>
      </c>
      <c r="H17249" s="27">
        <f t="shared" si="763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2"/>
        <v>August 23</v>
      </c>
      <c r="H17250" s="27">
        <f t="shared" si="763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2"/>
        <v>August 23</v>
      </c>
      <c r="H17251" s="27">
        <f t="shared" si="763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2"/>
        <v>August 23</v>
      </c>
      <c r="H17252" s="27">
        <f t="shared" si="763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2"/>
        <v>August 23</v>
      </c>
      <c r="H17253" s="27">
        <f t="shared" si="763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2"/>
        <v>August 23</v>
      </c>
      <c r="H17254" s="27">
        <f t="shared" si="763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2"/>
        <v>August 23</v>
      </c>
      <c r="H17255" s="27">
        <f t="shared" si="763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2"/>
        <v>August 23</v>
      </c>
      <c r="H17256" s="27">
        <f t="shared" si="763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2"/>
        <v>August 23</v>
      </c>
      <c r="H17257" s="27">
        <f t="shared" si="763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2"/>
        <v>August 23</v>
      </c>
      <c r="H17258" s="27">
        <f t="shared" si="763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2"/>
        <v>August 23</v>
      </c>
      <c r="H17259" s="27">
        <f t="shared" si="763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2"/>
        <v>August 23</v>
      </c>
      <c r="H17260" s="27">
        <f t="shared" si="763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2"/>
        <v>August 23</v>
      </c>
      <c r="H17261" s="27">
        <f t="shared" si="763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2"/>
        <v>August 23</v>
      </c>
      <c r="H17262" s="27">
        <f t="shared" si="763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2"/>
        <v>August 23</v>
      </c>
      <c r="H17263" s="27">
        <f t="shared" si="763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2"/>
        <v>August 23</v>
      </c>
      <c r="H17264" s="27">
        <f t="shared" si="763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2"/>
        <v>August 23</v>
      </c>
      <c r="H17265" s="27">
        <f t="shared" si="763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2"/>
        <v>August 23</v>
      </c>
      <c r="H17266" s="27">
        <f t="shared" si="763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2"/>
        <v>August 23</v>
      </c>
      <c r="H17267" s="27">
        <f t="shared" si="763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2"/>
        <v>August 23</v>
      </c>
      <c r="H17268" s="27">
        <f t="shared" si="763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2"/>
        <v>August 23</v>
      </c>
      <c r="H17269" s="27">
        <f t="shared" si="763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2"/>
        <v>August 23</v>
      </c>
      <c r="H17270" s="27">
        <f t="shared" si="763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2"/>
        <v>August 23</v>
      </c>
      <c r="H17271" s="27">
        <f t="shared" si="763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2"/>
        <v>August 23</v>
      </c>
      <c r="H17272" s="27">
        <f t="shared" si="763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2"/>
        <v>August 23</v>
      </c>
      <c r="H17273" s="27">
        <f t="shared" si="763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2"/>
        <v>August 23</v>
      </c>
      <c r="H17274" s="27">
        <f t="shared" si="763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2"/>
        <v>August 23</v>
      </c>
      <c r="H17275" s="27">
        <f t="shared" si="763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2"/>
        <v>August 23</v>
      </c>
      <c r="H17276" s="27">
        <f t="shared" si="763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2"/>
        <v>August 23</v>
      </c>
      <c r="H17277" s="27">
        <f t="shared" si="763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2"/>
        <v>August 23</v>
      </c>
      <c r="H17278" s="27">
        <f t="shared" si="763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2"/>
        <v>August 23</v>
      </c>
      <c r="H17279" s="27">
        <f t="shared" si="763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2"/>
        <v>August 23</v>
      </c>
      <c r="H17280" s="27">
        <f t="shared" si="763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2"/>
        <v>August 23</v>
      </c>
      <c r="H17281" s="27">
        <f t="shared" si="763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4">VLOOKUP(C17282,W:Y,3,TRUE)</f>
        <v>August 23</v>
      </c>
      <c r="H17282" s="27">
        <f t="shared" si="763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4"/>
        <v>August 23</v>
      </c>
      <c r="H17283" s="27">
        <f t="shared" si="763"/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4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4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4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4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4"/>
        <v>August 23</v>
      </c>
      <c r="H17288" s="27">
        <f t="shared" ref="H17288:H17351" si="765">1+H17287</f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4"/>
        <v>August 23</v>
      </c>
      <c r="H17289" s="27">
        <f t="shared" si="765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4"/>
        <v>August 23</v>
      </c>
      <c r="H17290" s="27">
        <f t="shared" si="765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4"/>
        <v>August 23</v>
      </c>
      <c r="H17291" s="27">
        <f t="shared" si="765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4"/>
        <v>August 23</v>
      </c>
      <c r="H17292" s="27">
        <f t="shared" si="765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4"/>
        <v>August 23</v>
      </c>
      <c r="H17293" s="27">
        <f t="shared" si="765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4"/>
        <v>August 23</v>
      </c>
      <c r="H17294" s="27">
        <f t="shared" si="765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4"/>
        <v>August 23</v>
      </c>
      <c r="H17295" s="27">
        <f t="shared" si="765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4"/>
        <v>August 23</v>
      </c>
      <c r="H17296" s="27">
        <f t="shared" si="765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4"/>
        <v>August 23</v>
      </c>
      <c r="H17297" s="27">
        <f t="shared" si="765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4"/>
        <v>August 23</v>
      </c>
      <c r="H17298" s="27">
        <f t="shared" si="765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4"/>
        <v>August 23</v>
      </c>
      <c r="H17299" s="27">
        <f t="shared" si="765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4"/>
        <v>August 23</v>
      </c>
      <c r="H17300" s="27">
        <f t="shared" si="765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4"/>
        <v>August 23</v>
      </c>
      <c r="H17301" s="27">
        <f t="shared" si="765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4"/>
        <v>August 23</v>
      </c>
      <c r="H17302" s="27">
        <f t="shared" si="765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4"/>
        <v>August 23</v>
      </c>
      <c r="H17303" s="27">
        <f t="shared" si="765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4"/>
        <v>August 23</v>
      </c>
      <c r="H17304" s="27">
        <f t="shared" si="765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4"/>
        <v>August 23</v>
      </c>
      <c r="H17305" s="27">
        <f t="shared" si="765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4"/>
        <v>August 23</v>
      </c>
      <c r="H17306" s="27">
        <f t="shared" si="765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4"/>
        <v>August 23</v>
      </c>
      <c r="H17307" s="27">
        <f t="shared" si="765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4"/>
        <v>August 23</v>
      </c>
      <c r="H17308" s="27">
        <f t="shared" si="765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4"/>
        <v>August 23</v>
      </c>
      <c r="H17309" s="27">
        <f t="shared" si="765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4"/>
        <v>August 23</v>
      </c>
      <c r="H17310" s="27">
        <f t="shared" si="765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4"/>
        <v>August 23</v>
      </c>
      <c r="H17311" s="27">
        <f t="shared" si="765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4"/>
        <v>August 23</v>
      </c>
      <c r="H17312" s="27">
        <f t="shared" si="765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4"/>
        <v>August 23</v>
      </c>
      <c r="H17313" s="27">
        <f t="shared" si="765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4"/>
        <v>August 23</v>
      </c>
      <c r="H17314" s="27">
        <f t="shared" si="765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4"/>
        <v>August 23</v>
      </c>
      <c r="H17315" s="27">
        <f t="shared" si="765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4"/>
        <v>August 23</v>
      </c>
      <c r="H17316" s="27">
        <f t="shared" si="765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4"/>
        <v>August 23</v>
      </c>
      <c r="H17317" s="27">
        <f t="shared" si="765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4"/>
        <v>August 23</v>
      </c>
      <c r="H17318" s="27">
        <f t="shared" si="765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4"/>
        <v>August 23</v>
      </c>
      <c r="H17319" s="27">
        <f t="shared" si="765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4"/>
        <v>August 23</v>
      </c>
      <c r="H17320" s="27">
        <f t="shared" si="765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4"/>
        <v>August 23</v>
      </c>
      <c r="H17321" s="27">
        <f t="shared" si="765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4"/>
        <v>August 23</v>
      </c>
      <c r="H17322" s="27">
        <f t="shared" si="765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4"/>
        <v>August 23</v>
      </c>
      <c r="H17323" s="27">
        <f t="shared" si="765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4"/>
        <v>August 23</v>
      </c>
      <c r="H17324" s="27">
        <f t="shared" si="765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4"/>
        <v>August 23</v>
      </c>
      <c r="H17325" s="27">
        <f t="shared" si="765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4"/>
        <v>August 23</v>
      </c>
      <c r="H17326" s="27">
        <f t="shared" si="765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4"/>
        <v>August 23</v>
      </c>
      <c r="H17327" s="27">
        <f t="shared" si="765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4"/>
        <v>August 23</v>
      </c>
      <c r="H17328" s="27">
        <f t="shared" si="765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4"/>
        <v>August 23</v>
      </c>
      <c r="H17329" s="27">
        <f t="shared" si="765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4"/>
        <v>August 23</v>
      </c>
      <c r="H17330" s="27">
        <f t="shared" si="765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4"/>
        <v>August 23</v>
      </c>
      <c r="H17331" s="27">
        <f t="shared" si="765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4"/>
        <v>August 23</v>
      </c>
      <c r="H17332" s="27">
        <f t="shared" si="765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4"/>
        <v>August 23</v>
      </c>
      <c r="H17333" s="27">
        <f t="shared" si="765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4"/>
        <v>August 23</v>
      </c>
      <c r="H17334" s="27">
        <f t="shared" si="765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4"/>
        <v>August 23</v>
      </c>
      <c r="H17335" s="27">
        <f t="shared" si="765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4"/>
        <v>August 23</v>
      </c>
      <c r="H17336" s="27">
        <f t="shared" si="765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4"/>
        <v>August 23</v>
      </c>
      <c r="H17337" s="27">
        <f t="shared" si="765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4"/>
        <v>August 23</v>
      </c>
      <c r="H17338" s="27">
        <f t="shared" si="765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4"/>
        <v>August 23</v>
      </c>
      <c r="H17339" s="27">
        <f t="shared" si="765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4"/>
        <v>August 23</v>
      </c>
      <c r="H17340" s="27">
        <f t="shared" si="765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4"/>
        <v>August 23</v>
      </c>
      <c r="H17341" s="27">
        <f t="shared" si="765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4"/>
        <v>August 23</v>
      </c>
      <c r="H17342" s="27">
        <f t="shared" si="765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4"/>
        <v>August 23</v>
      </c>
      <c r="H17343" s="27">
        <f t="shared" si="765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4"/>
        <v>August 23</v>
      </c>
      <c r="H17344" s="27">
        <f t="shared" si="765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4"/>
        <v>August 23</v>
      </c>
      <c r="H17345" s="27">
        <f t="shared" si="765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6">VLOOKUP(C17346,W:Y,3,TRUE)</f>
        <v>August 23</v>
      </c>
      <c r="H17346" s="27">
        <f t="shared" si="765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6"/>
        <v>August 23</v>
      </c>
      <c r="H17347" s="27">
        <f t="shared" si="765"/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6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6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6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6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6"/>
        <v>August 23</v>
      </c>
      <c r="H17352" s="27">
        <f t="shared" ref="H17352:H17415" si="767">1+H17351</f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6"/>
        <v>August 23</v>
      </c>
      <c r="H17353" s="27">
        <f t="shared" si="767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6"/>
        <v>August 23</v>
      </c>
      <c r="H17354" s="27">
        <f t="shared" si="767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6"/>
        <v>August 23</v>
      </c>
      <c r="H17355" s="27">
        <f t="shared" si="767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6"/>
        <v>August 23</v>
      </c>
      <c r="H17356" s="27">
        <f t="shared" si="767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6"/>
        <v>August 23</v>
      </c>
      <c r="H17357" s="27">
        <f t="shared" si="767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6"/>
        <v>August 23</v>
      </c>
      <c r="H17358" s="27">
        <f t="shared" si="767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6"/>
        <v>August 23</v>
      </c>
      <c r="H17359" s="27">
        <f t="shared" si="767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6"/>
        <v>August 23</v>
      </c>
      <c r="H17360" s="27">
        <f t="shared" si="767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6"/>
        <v>August 23</v>
      </c>
      <c r="H17361" s="27">
        <f t="shared" si="767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6"/>
        <v>August 23</v>
      </c>
      <c r="H17362" s="27">
        <f t="shared" si="767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6"/>
        <v>August 23</v>
      </c>
      <c r="H17363" s="27">
        <f t="shared" si="767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6"/>
        <v>August 23</v>
      </c>
      <c r="H17364" s="27">
        <f t="shared" si="767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6"/>
        <v>August 23</v>
      </c>
      <c r="H17365" s="27">
        <f t="shared" si="767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6"/>
        <v>August 23</v>
      </c>
      <c r="H17366" s="27">
        <f t="shared" si="767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6"/>
        <v>August 23</v>
      </c>
      <c r="H17367" s="27">
        <f t="shared" si="767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6"/>
        <v>August 23</v>
      </c>
      <c r="H17368" s="27">
        <f t="shared" si="767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6"/>
        <v>August 23</v>
      </c>
      <c r="H17369" s="27">
        <f t="shared" si="767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6"/>
        <v>August 23</v>
      </c>
      <c r="H17370" s="27">
        <f t="shared" si="767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6"/>
        <v>August 23</v>
      </c>
      <c r="H17371" s="27">
        <f t="shared" si="767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6"/>
        <v>August 23</v>
      </c>
      <c r="H17372" s="27">
        <f t="shared" si="767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6"/>
        <v>August 23</v>
      </c>
      <c r="H17373" s="27">
        <f t="shared" si="767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6"/>
        <v>August 23</v>
      </c>
      <c r="H17374" s="27">
        <f t="shared" si="767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6"/>
        <v>August 23</v>
      </c>
      <c r="H17375" s="27">
        <f t="shared" si="767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6"/>
        <v>August 23</v>
      </c>
      <c r="H17376" s="27">
        <f t="shared" si="767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6"/>
        <v>August 23</v>
      </c>
      <c r="H17377" s="27">
        <f t="shared" si="767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6"/>
        <v>August 23</v>
      </c>
      <c r="H17378" s="27">
        <f t="shared" si="767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6"/>
        <v>August 23</v>
      </c>
      <c r="H17379" s="27">
        <f t="shared" si="767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6"/>
        <v>August 23</v>
      </c>
      <c r="H17380" s="27">
        <f t="shared" si="767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6"/>
        <v>August 23</v>
      </c>
      <c r="H17381" s="27">
        <f t="shared" si="767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6"/>
        <v>August 23</v>
      </c>
      <c r="H17382" s="27">
        <f t="shared" si="767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6"/>
        <v>August 23</v>
      </c>
      <c r="H17383" s="27">
        <f t="shared" si="767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6"/>
        <v>August 23</v>
      </c>
      <c r="H17384" s="27">
        <f t="shared" si="767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6"/>
        <v>August 23</v>
      </c>
      <c r="H17385" s="27">
        <f t="shared" si="767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6"/>
        <v>August 23</v>
      </c>
      <c r="H17386" s="27">
        <f t="shared" si="767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6"/>
        <v>August 23</v>
      </c>
      <c r="H17387" s="27">
        <f t="shared" si="767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6"/>
        <v>August 23</v>
      </c>
      <c r="H17388" s="27">
        <f t="shared" si="767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6"/>
        <v>August 23</v>
      </c>
      <c r="H17389" s="27">
        <f t="shared" si="767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6"/>
        <v>August 23</v>
      </c>
      <c r="H17390" s="27">
        <f t="shared" si="767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6"/>
        <v>August 23</v>
      </c>
      <c r="H17391" s="27">
        <f t="shared" si="767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6"/>
        <v>August 23</v>
      </c>
      <c r="H17392" s="27">
        <f t="shared" si="767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6"/>
        <v>August 23</v>
      </c>
      <c r="H17393" s="27">
        <f t="shared" si="767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6"/>
        <v>August 23</v>
      </c>
      <c r="H17394" s="27">
        <f t="shared" si="767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6"/>
        <v>August 23</v>
      </c>
      <c r="H17395" s="27">
        <f t="shared" si="767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6"/>
        <v>August 23</v>
      </c>
      <c r="H17396" s="27">
        <f t="shared" si="767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6"/>
        <v>August 23</v>
      </c>
      <c r="H17397" s="27">
        <f t="shared" si="767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6"/>
        <v>August 23</v>
      </c>
      <c r="H17398" s="27">
        <f t="shared" si="767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6"/>
        <v>August 23</v>
      </c>
      <c r="H17399" s="27">
        <f t="shared" si="767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6"/>
        <v>September 23</v>
      </c>
      <c r="H17400" s="27">
        <f t="shared" si="767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6"/>
        <v>September 23</v>
      </c>
      <c r="H17401" s="27">
        <f t="shared" si="767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6"/>
        <v>September 23</v>
      </c>
      <c r="H17402" s="27">
        <f t="shared" si="767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6"/>
        <v>September 23</v>
      </c>
      <c r="H17403" s="27">
        <f t="shared" si="767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6"/>
        <v>September 23</v>
      </c>
      <c r="H17404" s="27">
        <f t="shared" si="767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6"/>
        <v>September 23</v>
      </c>
      <c r="H17405" s="27">
        <f t="shared" si="767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6"/>
        <v>September 23</v>
      </c>
      <c r="H17406" s="27">
        <f t="shared" si="767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6"/>
        <v>September 23</v>
      </c>
      <c r="H17407" s="27">
        <f t="shared" si="767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6"/>
        <v>September 23</v>
      </c>
      <c r="H17408" s="27">
        <f t="shared" si="767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6"/>
        <v>September 23</v>
      </c>
      <c r="H17409" s="27">
        <f t="shared" si="767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8">VLOOKUP(C17410,W:Y,3,TRUE)</f>
        <v>September 23</v>
      </c>
      <c r="H17410" s="27">
        <f t="shared" si="767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8"/>
        <v>September 23</v>
      </c>
      <c r="H17411" s="27">
        <f t="shared" si="767"/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8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8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8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8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8"/>
        <v>September 23</v>
      </c>
      <c r="H17416" s="27">
        <f t="shared" ref="H17416:H17479" si="769">1+H17415</f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8"/>
        <v>September 23</v>
      </c>
      <c r="H17417" s="27">
        <f t="shared" si="769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8"/>
        <v>September 23</v>
      </c>
      <c r="H17418" s="27">
        <f t="shared" si="769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8"/>
        <v>September 23</v>
      </c>
      <c r="H17419" s="27">
        <f t="shared" si="769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8"/>
        <v>September 23</v>
      </c>
      <c r="H17420" s="27">
        <f t="shared" si="769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8"/>
        <v>September 23</v>
      </c>
      <c r="H17421" s="27">
        <f t="shared" si="769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8"/>
        <v>September 23</v>
      </c>
      <c r="H17422" s="27">
        <f t="shared" si="769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8"/>
        <v>September 23</v>
      </c>
      <c r="H17423" s="27">
        <f t="shared" si="769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8"/>
        <v>September 23</v>
      </c>
      <c r="H17424" s="27">
        <f t="shared" si="769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8"/>
        <v>September 23</v>
      </c>
      <c r="H17425" s="27">
        <f t="shared" si="769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8"/>
        <v>September 23</v>
      </c>
      <c r="H17426" s="27">
        <f t="shared" si="769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8"/>
        <v>September 23</v>
      </c>
      <c r="H17427" s="27">
        <f t="shared" si="769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8"/>
        <v>September 23</v>
      </c>
      <c r="H17428" s="27">
        <f t="shared" si="769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8"/>
        <v>September 23</v>
      </c>
      <c r="H17429" s="27">
        <f t="shared" si="769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8"/>
        <v>September 23</v>
      </c>
      <c r="H17430" s="27">
        <f t="shared" si="769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8"/>
        <v>September 23</v>
      </c>
      <c r="H17431" s="27">
        <f t="shared" si="769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8"/>
        <v>September 23</v>
      </c>
      <c r="H17432" s="27">
        <f t="shared" si="769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8"/>
        <v>September 23</v>
      </c>
      <c r="H17433" s="27">
        <f t="shared" si="769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8"/>
        <v>September 23</v>
      </c>
      <c r="H17434" s="27">
        <f t="shared" si="769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8"/>
        <v>September 23</v>
      </c>
      <c r="H17435" s="27">
        <f t="shared" si="769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8"/>
        <v>September 23</v>
      </c>
      <c r="H17436" s="27">
        <f t="shared" si="769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8"/>
        <v>September 23</v>
      </c>
      <c r="H17437" s="27">
        <f t="shared" si="769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8"/>
        <v>September 23</v>
      </c>
      <c r="H17438" s="27">
        <f t="shared" si="769"/>
        <v>17437</v>
      </c>
      <c r="I17438" s="30" t="str">
        <f>IF(G17438='Check Register'!$E$1,H17438,"")</f>
        <v/>
      </c>
    </row>
    <row r="17439" spans="1:9" x14ac:dyDescent="0.25">
      <c r="A17439" t="s">
        <v>867</v>
      </c>
      <c r="B17439" t="s">
        <v>89</v>
      </c>
      <c r="C17439" s="7">
        <v>45177</v>
      </c>
      <c r="E17439" s="27">
        <v>684</v>
      </c>
      <c r="G17439" s="27" t="str">
        <f t="shared" si="768"/>
        <v>September 23</v>
      </c>
      <c r="H17439" s="27">
        <f t="shared" si="769"/>
        <v>17438</v>
      </c>
      <c r="I17439" s="30" t="str">
        <f>IF(G17439='Check Register'!$E$1,H17439,"")</f>
        <v/>
      </c>
    </row>
    <row r="17440" spans="1:9" x14ac:dyDescent="0.25">
      <c r="A17440" t="s">
        <v>810</v>
      </c>
      <c r="B17440" t="s">
        <v>8</v>
      </c>
      <c r="C17440" s="7">
        <v>45177</v>
      </c>
      <c r="E17440" s="27">
        <v>54.95</v>
      </c>
      <c r="G17440" s="27" t="str">
        <f t="shared" si="768"/>
        <v>September 23</v>
      </c>
      <c r="H17440" s="27">
        <f t="shared" si="769"/>
        <v>17439</v>
      </c>
      <c r="I17440" s="30" t="str">
        <f>IF(G17440='Check Register'!$E$1,H17440,"")</f>
        <v/>
      </c>
    </row>
    <row r="17441" spans="1:9" x14ac:dyDescent="0.25">
      <c r="A17441" t="s">
        <v>1447</v>
      </c>
      <c r="B17441" t="s">
        <v>111</v>
      </c>
      <c r="C17441" s="7">
        <v>45177</v>
      </c>
      <c r="E17441" s="27">
        <v>2046.37</v>
      </c>
      <c r="G17441" s="27" t="str">
        <f t="shared" si="768"/>
        <v>September 23</v>
      </c>
      <c r="H17441" s="27">
        <f t="shared" si="769"/>
        <v>17440</v>
      </c>
      <c r="I17441" s="30" t="str">
        <f>IF(G17441='Check Register'!$E$1,H17441,"")</f>
        <v/>
      </c>
    </row>
    <row r="17442" spans="1:9" x14ac:dyDescent="0.25">
      <c r="A17442" t="s">
        <v>979</v>
      </c>
      <c r="B17442" t="s">
        <v>314</v>
      </c>
      <c r="C17442" s="7">
        <v>45177</v>
      </c>
      <c r="E17442" s="27">
        <v>48138.75</v>
      </c>
      <c r="G17442" s="27" t="str">
        <f t="shared" si="768"/>
        <v>September 23</v>
      </c>
      <c r="H17442" s="27">
        <f t="shared" si="769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433</v>
      </c>
      <c r="C17443" s="7">
        <v>45177</v>
      </c>
      <c r="E17443" s="27">
        <v>890000</v>
      </c>
      <c r="G17443" s="27" t="str">
        <f t="shared" si="768"/>
        <v>September 23</v>
      </c>
      <c r="H17443" s="27">
        <f t="shared" si="769"/>
        <v>17442</v>
      </c>
      <c r="I17443" s="30" t="str">
        <f>IF(G17443='Check Register'!$E$1,H17443,"")</f>
        <v/>
      </c>
    </row>
    <row r="17444" spans="1:9" x14ac:dyDescent="0.25">
      <c r="A17444" t="s">
        <v>812</v>
      </c>
      <c r="B17444" t="s">
        <v>70</v>
      </c>
      <c r="C17444" s="7">
        <v>45177</v>
      </c>
      <c r="E17444" s="27">
        <v>8685.32</v>
      </c>
      <c r="G17444" s="27" t="str">
        <f t="shared" si="768"/>
        <v>September 23</v>
      </c>
      <c r="H17444" s="27">
        <f t="shared" si="769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8</v>
      </c>
      <c r="C17445" s="7">
        <v>45177</v>
      </c>
      <c r="E17445" s="27">
        <v>411.6</v>
      </c>
      <c r="G17445" s="27" t="str">
        <f t="shared" si="768"/>
        <v>September 23</v>
      </c>
      <c r="H17445" s="27">
        <f t="shared" si="769"/>
        <v>17444</v>
      </c>
      <c r="I17445" s="30" t="str">
        <f>IF(G17445='Check Register'!$E$1,H17445,"")</f>
        <v/>
      </c>
    </row>
    <row r="17446" spans="1:9" x14ac:dyDescent="0.25">
      <c r="A17446" t="s">
        <v>813</v>
      </c>
      <c r="B17446" t="s">
        <v>115</v>
      </c>
      <c r="C17446" s="7">
        <v>45177</v>
      </c>
      <c r="E17446" s="27">
        <v>630</v>
      </c>
      <c r="G17446" s="27" t="str">
        <f t="shared" si="768"/>
        <v>September 23</v>
      </c>
      <c r="H17446" s="27">
        <f t="shared" si="769"/>
        <v>17445</v>
      </c>
      <c r="I17446" s="30" t="str">
        <f>IF(G17446='Check Register'!$E$1,H17446,"")</f>
        <v/>
      </c>
    </row>
    <row r="17447" spans="1:9" x14ac:dyDescent="0.25">
      <c r="A17447" t="s">
        <v>1318</v>
      </c>
      <c r="B17447" t="s">
        <v>14</v>
      </c>
      <c r="C17447" s="7">
        <v>45177</v>
      </c>
      <c r="E17447" s="27">
        <v>30000</v>
      </c>
      <c r="G17447" s="27" t="str">
        <f t="shared" si="768"/>
        <v>September 23</v>
      </c>
      <c r="H17447" s="27">
        <f t="shared" si="769"/>
        <v>17446</v>
      </c>
      <c r="I17447" s="30" t="str">
        <f>IF(G17447='Check Register'!$E$1,H17447,"")</f>
        <v/>
      </c>
    </row>
    <row r="17448" spans="1:9" x14ac:dyDescent="0.25">
      <c r="A17448" t="s">
        <v>1273</v>
      </c>
      <c r="B17448" t="s">
        <v>39</v>
      </c>
      <c r="C17448" s="7">
        <v>45177</v>
      </c>
      <c r="E17448" s="27">
        <v>25000</v>
      </c>
      <c r="G17448" s="27" t="str">
        <f t="shared" si="768"/>
        <v>September 23</v>
      </c>
      <c r="H17448" s="27">
        <f t="shared" si="769"/>
        <v>17447</v>
      </c>
      <c r="I17448" s="30" t="str">
        <f>IF(G17448='Check Register'!$E$1,H17448,"")</f>
        <v/>
      </c>
    </row>
    <row r="17449" spans="1:9" x14ac:dyDescent="0.25">
      <c r="A17449" t="s">
        <v>816</v>
      </c>
      <c r="B17449" t="s">
        <v>94</v>
      </c>
      <c r="C17449" s="7">
        <v>45177</v>
      </c>
      <c r="E17449" s="27">
        <v>59434.67</v>
      </c>
      <c r="G17449" s="27" t="str">
        <f t="shared" si="768"/>
        <v>September 23</v>
      </c>
      <c r="H17449" s="27">
        <f t="shared" si="769"/>
        <v>17448</v>
      </c>
      <c r="I17449" s="30" t="str">
        <f>IF(G17449='Check Register'!$E$1,H17449,"")</f>
        <v/>
      </c>
    </row>
    <row r="17450" spans="1:9" x14ac:dyDescent="0.25">
      <c r="A17450" t="s">
        <v>1132</v>
      </c>
      <c r="B17450" t="s">
        <v>66</v>
      </c>
      <c r="C17450" s="7">
        <v>45177</v>
      </c>
      <c r="E17450" s="27">
        <v>2000</v>
      </c>
      <c r="G17450" s="27" t="str">
        <f t="shared" si="768"/>
        <v>September 23</v>
      </c>
      <c r="H17450" s="27">
        <f t="shared" si="769"/>
        <v>17449</v>
      </c>
      <c r="I17450" s="30" t="str">
        <f>IF(G17450='Check Register'!$E$1,H17450,"")</f>
        <v/>
      </c>
    </row>
    <row r="17451" spans="1:9" x14ac:dyDescent="0.25">
      <c r="A17451" t="s">
        <v>785</v>
      </c>
      <c r="B17451" t="s">
        <v>22</v>
      </c>
      <c r="C17451" s="7">
        <v>45177</v>
      </c>
      <c r="E17451" s="27">
        <v>950</v>
      </c>
      <c r="G17451" s="27" t="str">
        <f t="shared" si="768"/>
        <v>September 23</v>
      </c>
      <c r="H17451" s="27">
        <f t="shared" si="769"/>
        <v>17450</v>
      </c>
      <c r="I17451" s="30" t="str">
        <f>IF(G17451='Check Register'!$E$1,H17451,"")</f>
        <v/>
      </c>
    </row>
    <row r="17452" spans="1:9" x14ac:dyDescent="0.25">
      <c r="A17452" t="s">
        <v>957</v>
      </c>
      <c r="B17452" t="s">
        <v>22</v>
      </c>
      <c r="C17452" s="7">
        <v>45177</v>
      </c>
      <c r="E17452" s="27">
        <v>9801.67</v>
      </c>
      <c r="G17452" s="27" t="str">
        <f t="shared" si="768"/>
        <v>September 23</v>
      </c>
      <c r="H17452" s="27">
        <f t="shared" si="769"/>
        <v>17451</v>
      </c>
      <c r="I17452" s="30" t="str">
        <f>IF(G17452='Check Register'!$E$1,H17452,"")</f>
        <v/>
      </c>
    </row>
    <row r="17453" spans="1:9" x14ac:dyDescent="0.25">
      <c r="A17453" t="s">
        <v>787</v>
      </c>
      <c r="B17453" t="s">
        <v>20</v>
      </c>
      <c r="C17453" s="7">
        <v>45177</v>
      </c>
      <c r="E17453" s="27">
        <v>9591.69</v>
      </c>
      <c r="G17453" s="27" t="str">
        <f t="shared" si="768"/>
        <v>September 23</v>
      </c>
      <c r="H17453" s="27">
        <f t="shared" si="769"/>
        <v>17452</v>
      </c>
      <c r="I17453" s="30" t="str">
        <f>IF(G17453='Check Register'!$E$1,H17453,"")</f>
        <v/>
      </c>
    </row>
    <row r="17454" spans="1:9" x14ac:dyDescent="0.25">
      <c r="A17454" t="s">
        <v>1126</v>
      </c>
      <c r="B17454" t="s">
        <v>18</v>
      </c>
      <c r="C17454" s="7">
        <v>45177</v>
      </c>
      <c r="E17454" s="27">
        <v>43.95</v>
      </c>
      <c r="G17454" s="27" t="str">
        <f t="shared" si="768"/>
        <v>September 23</v>
      </c>
      <c r="H17454" s="27">
        <f t="shared" si="769"/>
        <v>17453</v>
      </c>
      <c r="I17454" s="30" t="str">
        <f>IF(G17454='Check Register'!$E$1,H17454,"")</f>
        <v/>
      </c>
    </row>
    <row r="17455" spans="1:9" x14ac:dyDescent="0.25">
      <c r="A17455" t="s">
        <v>847</v>
      </c>
      <c r="B17455" t="s">
        <v>127</v>
      </c>
      <c r="C17455" s="7">
        <v>45177</v>
      </c>
      <c r="E17455" s="27">
        <v>71.739999999999995</v>
      </c>
      <c r="G17455" s="27" t="str">
        <f t="shared" si="768"/>
        <v>September 23</v>
      </c>
      <c r="H17455" s="27">
        <f t="shared" si="769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8</v>
      </c>
      <c r="C17456" s="7">
        <v>45177</v>
      </c>
      <c r="E17456" s="27">
        <v>235.61</v>
      </c>
      <c r="G17456" s="27" t="str">
        <f t="shared" si="768"/>
        <v>September 23</v>
      </c>
      <c r="H17456" s="27">
        <f t="shared" si="769"/>
        <v>17455</v>
      </c>
      <c r="I17456" s="30" t="str">
        <f>IF(G17456='Check Register'!$E$1,H17456,"")</f>
        <v/>
      </c>
    </row>
    <row r="17457" spans="1:9" x14ac:dyDescent="0.25">
      <c r="A17457" t="s">
        <v>848</v>
      </c>
      <c r="B17457" t="s">
        <v>8</v>
      </c>
      <c r="C17457" s="7">
        <v>45177</v>
      </c>
      <c r="E17457" s="27">
        <v>964.49</v>
      </c>
      <c r="G17457" s="27" t="str">
        <f t="shared" si="768"/>
        <v>September 23</v>
      </c>
      <c r="H17457" s="27">
        <f t="shared" si="769"/>
        <v>17456</v>
      </c>
      <c r="I17457" s="30" t="str">
        <f>IF(G17457='Check Register'!$E$1,H17457,"")</f>
        <v/>
      </c>
    </row>
    <row r="17458" spans="1:9" x14ac:dyDescent="0.25">
      <c r="A17458" t="s">
        <v>875</v>
      </c>
      <c r="B17458" t="s">
        <v>70</v>
      </c>
      <c r="C17458" s="7">
        <v>45177</v>
      </c>
      <c r="E17458" s="27">
        <v>14</v>
      </c>
      <c r="G17458" s="27" t="str">
        <f t="shared" si="768"/>
        <v>September 23</v>
      </c>
      <c r="H17458" s="27">
        <f t="shared" si="769"/>
        <v>17457</v>
      </c>
      <c r="I17458" s="30" t="str">
        <f>IF(G17458='Check Register'!$E$1,H17458,"")</f>
        <v/>
      </c>
    </row>
    <row r="17459" spans="1:9" x14ac:dyDescent="0.25">
      <c r="A17459" t="s">
        <v>982</v>
      </c>
      <c r="B17459" t="s">
        <v>14</v>
      </c>
      <c r="C17459" s="7">
        <v>45177</v>
      </c>
      <c r="E17459" s="27">
        <v>46173.71</v>
      </c>
      <c r="G17459" s="27" t="str">
        <f t="shared" si="768"/>
        <v>September 23</v>
      </c>
      <c r="H17459" s="27">
        <f t="shared" si="769"/>
        <v>17458</v>
      </c>
      <c r="I17459" s="30" t="str">
        <f>IF(G17459='Check Register'!$E$1,H17459,"")</f>
        <v/>
      </c>
    </row>
    <row r="17460" spans="1:9" x14ac:dyDescent="0.25">
      <c r="A17460" t="s">
        <v>1277</v>
      </c>
      <c r="B17460" t="s">
        <v>131</v>
      </c>
      <c r="C17460" s="7">
        <v>45177</v>
      </c>
      <c r="E17460" s="27">
        <v>1355.02</v>
      </c>
      <c r="G17460" s="27" t="str">
        <f t="shared" si="768"/>
        <v>September 23</v>
      </c>
      <c r="H17460" s="27">
        <f t="shared" si="769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16</v>
      </c>
      <c r="C17461" s="7">
        <v>45177</v>
      </c>
      <c r="E17461" s="27">
        <v>32.880000000000003</v>
      </c>
      <c r="G17461" s="27" t="str">
        <f t="shared" si="768"/>
        <v>September 23</v>
      </c>
      <c r="H17461" s="27">
        <f t="shared" si="769"/>
        <v>17460</v>
      </c>
      <c r="I17461" s="30" t="str">
        <f>IF(G17461='Check Register'!$E$1,H17461,"")</f>
        <v/>
      </c>
    </row>
    <row r="17462" spans="1:9" x14ac:dyDescent="0.25">
      <c r="A17462" t="s">
        <v>1423</v>
      </c>
      <c r="B17462" t="s">
        <v>8</v>
      </c>
      <c r="C17462" s="7">
        <v>45177</v>
      </c>
      <c r="E17462" s="27">
        <v>2000</v>
      </c>
      <c r="G17462" s="27" t="str">
        <f t="shared" si="768"/>
        <v>September 23</v>
      </c>
      <c r="H17462" s="27">
        <f t="shared" si="769"/>
        <v>17461</v>
      </c>
      <c r="I17462" s="30" t="str">
        <f>IF(G17462='Check Register'!$E$1,H17462,"")</f>
        <v/>
      </c>
    </row>
    <row r="17463" spans="1:9" x14ac:dyDescent="0.25">
      <c r="A17463" t="s">
        <v>1099</v>
      </c>
      <c r="B17463" t="s">
        <v>8</v>
      </c>
      <c r="C17463" s="7">
        <v>45177</v>
      </c>
      <c r="E17463" s="27">
        <v>518.70000000000005</v>
      </c>
      <c r="G17463" s="27" t="str">
        <f t="shared" si="768"/>
        <v>September 23</v>
      </c>
      <c r="H17463" s="27">
        <f t="shared" si="769"/>
        <v>17462</v>
      </c>
      <c r="I17463" s="30" t="str">
        <f>IF(G17463='Check Register'!$E$1,H17463,"")</f>
        <v/>
      </c>
    </row>
    <row r="17464" spans="1:9" x14ac:dyDescent="0.25">
      <c r="A17464" t="s">
        <v>1414</v>
      </c>
      <c r="B17464" t="s">
        <v>131</v>
      </c>
      <c r="C17464" s="7">
        <v>45177</v>
      </c>
      <c r="E17464" s="27">
        <v>54.64</v>
      </c>
      <c r="G17464" s="27" t="str">
        <f t="shared" si="768"/>
        <v>September 23</v>
      </c>
      <c r="H17464" s="27">
        <f t="shared" si="769"/>
        <v>17463</v>
      </c>
      <c r="I17464" s="30" t="str">
        <f>IF(G17464='Check Register'!$E$1,H17464,"")</f>
        <v/>
      </c>
    </row>
    <row r="17465" spans="1:9" x14ac:dyDescent="0.25">
      <c r="A17465" t="s">
        <v>655</v>
      </c>
      <c r="B17465" t="s">
        <v>6</v>
      </c>
      <c r="C17465" s="7">
        <v>45177</v>
      </c>
      <c r="E17465" s="27">
        <v>174553.35</v>
      </c>
      <c r="G17465" s="27" t="str">
        <f t="shared" si="768"/>
        <v>September 23</v>
      </c>
      <c r="H17465" s="27">
        <f t="shared" si="769"/>
        <v>17464</v>
      </c>
      <c r="I17465" s="30" t="str">
        <f>IF(G17465='Check Register'!$E$1,H17465,"")</f>
        <v/>
      </c>
    </row>
    <row r="17466" spans="1:9" x14ac:dyDescent="0.25">
      <c r="A17466" t="s">
        <v>1270</v>
      </c>
      <c r="B17466" t="s">
        <v>12</v>
      </c>
      <c r="C17466" s="7">
        <v>45177</v>
      </c>
      <c r="E17466" s="27">
        <v>123.14</v>
      </c>
      <c r="G17466" s="27" t="str">
        <f t="shared" si="768"/>
        <v>September 23</v>
      </c>
      <c r="H17466" s="27">
        <f t="shared" si="769"/>
        <v>17465</v>
      </c>
      <c r="I17466" s="30" t="str">
        <f>IF(G17466='Check Register'!$E$1,H17466,"")</f>
        <v/>
      </c>
    </row>
    <row r="17467" spans="1:9" x14ac:dyDescent="0.25">
      <c r="A17467" t="s">
        <v>884</v>
      </c>
      <c r="B17467" t="s">
        <v>8</v>
      </c>
      <c r="C17467" s="7">
        <v>45177</v>
      </c>
      <c r="E17467" s="27">
        <v>160.41999999999999</v>
      </c>
      <c r="G17467" s="27" t="str">
        <f t="shared" si="768"/>
        <v>September 23</v>
      </c>
      <c r="H17467" s="27">
        <f t="shared" si="769"/>
        <v>17466</v>
      </c>
      <c r="I17467" s="30" t="str">
        <f>IF(G17467='Check Register'!$E$1,H17467,"")</f>
        <v/>
      </c>
    </row>
    <row r="17468" spans="1:9" x14ac:dyDescent="0.25">
      <c r="A17468" t="s">
        <v>1449</v>
      </c>
      <c r="B17468" t="s">
        <v>296</v>
      </c>
      <c r="C17468" s="7">
        <v>45177</v>
      </c>
      <c r="E17468" s="27">
        <v>4995.33</v>
      </c>
      <c r="G17468" s="27" t="str">
        <f t="shared" si="768"/>
        <v>September 23</v>
      </c>
      <c r="H17468" s="27">
        <f t="shared" si="769"/>
        <v>17467</v>
      </c>
      <c r="I17468" s="30" t="str">
        <f>IF(G17468='Check Register'!$E$1,H17468,"")</f>
        <v/>
      </c>
    </row>
    <row r="17469" spans="1:9" x14ac:dyDescent="0.25">
      <c r="A17469" t="s">
        <v>983</v>
      </c>
      <c r="B17469" t="s">
        <v>43</v>
      </c>
      <c r="C17469" s="7">
        <v>45177</v>
      </c>
      <c r="E17469" s="27">
        <v>103.83</v>
      </c>
      <c r="G17469" s="27" t="str">
        <f t="shared" si="768"/>
        <v>September 23</v>
      </c>
      <c r="H17469" s="27">
        <f t="shared" si="769"/>
        <v>17468</v>
      </c>
      <c r="I17469" s="30" t="str">
        <f>IF(G17469='Check Register'!$E$1,H17469,"")</f>
        <v/>
      </c>
    </row>
    <row r="17470" spans="1:9" x14ac:dyDescent="0.25">
      <c r="A17470" t="s">
        <v>886</v>
      </c>
      <c r="B17470" t="s">
        <v>212</v>
      </c>
      <c r="C17470" s="7">
        <v>45177</v>
      </c>
      <c r="E17470" s="27">
        <v>125</v>
      </c>
      <c r="G17470" s="27" t="str">
        <f t="shared" si="768"/>
        <v>September 23</v>
      </c>
      <c r="H17470" s="27">
        <f t="shared" si="769"/>
        <v>17469</v>
      </c>
      <c r="I17470" s="30" t="str">
        <f>IF(G17470='Check Register'!$E$1,H17470,"")</f>
        <v/>
      </c>
    </row>
    <row r="17471" spans="1:9" x14ac:dyDescent="0.25">
      <c r="A17471" t="s">
        <v>990</v>
      </c>
      <c r="B17471" t="s">
        <v>89</v>
      </c>
      <c r="C17471" s="7">
        <v>45177</v>
      </c>
      <c r="E17471" s="27">
        <v>3620.75</v>
      </c>
      <c r="G17471" s="27" t="str">
        <f t="shared" si="768"/>
        <v>September 23</v>
      </c>
      <c r="H17471" s="27">
        <f t="shared" si="769"/>
        <v>17470</v>
      </c>
      <c r="I17471" s="30" t="str">
        <f>IF(G17471='Check Register'!$E$1,H17471,"")</f>
        <v/>
      </c>
    </row>
    <row r="17472" spans="1:9" x14ac:dyDescent="0.25">
      <c r="A17472" t="s">
        <v>829</v>
      </c>
      <c r="B17472" t="s">
        <v>22</v>
      </c>
      <c r="C17472" s="7">
        <v>45177</v>
      </c>
      <c r="E17472" s="27">
        <v>182.14</v>
      </c>
      <c r="G17472" s="27" t="str">
        <f t="shared" si="768"/>
        <v>September 23</v>
      </c>
      <c r="H17472" s="27">
        <f t="shared" si="769"/>
        <v>17471</v>
      </c>
      <c r="I17472" s="30" t="str">
        <f>IF(G17472='Check Register'!$E$1,H17472,"")</f>
        <v/>
      </c>
    </row>
    <row r="17473" spans="1:9" x14ac:dyDescent="0.25">
      <c r="A17473" t="s">
        <v>888</v>
      </c>
      <c r="B17473" t="s">
        <v>171</v>
      </c>
      <c r="C17473" s="7">
        <v>45177</v>
      </c>
      <c r="E17473" s="27">
        <v>4386</v>
      </c>
      <c r="G17473" s="27" t="str">
        <f t="shared" si="768"/>
        <v>September 23</v>
      </c>
      <c r="H17473" s="27">
        <f t="shared" si="769"/>
        <v>17472</v>
      </c>
      <c r="I17473" s="30" t="str">
        <f>IF(G17473='Check Register'!$E$1,H17473,"")</f>
        <v/>
      </c>
    </row>
    <row r="17474" spans="1:9" x14ac:dyDescent="0.25">
      <c r="A17474" t="s">
        <v>889</v>
      </c>
      <c r="B17474" t="s">
        <v>8</v>
      </c>
      <c r="C17474" s="7">
        <v>45177</v>
      </c>
      <c r="E17474" s="27">
        <v>302.63</v>
      </c>
      <c r="G17474" s="27" t="str">
        <f t="shared" ref="G17474:G17537" si="770">VLOOKUP(C17474,W:Y,3,TRUE)</f>
        <v>September 23</v>
      </c>
      <c r="H17474" s="27">
        <f t="shared" si="769"/>
        <v>17473</v>
      </c>
      <c r="I17474" s="30" t="str">
        <f>IF(G17474='Check Register'!$E$1,H17474,"")</f>
        <v/>
      </c>
    </row>
    <row r="17475" spans="1:9" x14ac:dyDescent="0.25">
      <c r="A17475" t="s">
        <v>832</v>
      </c>
      <c r="B17475" t="s">
        <v>214</v>
      </c>
      <c r="C17475" s="7">
        <v>45177</v>
      </c>
      <c r="E17475" s="27">
        <v>73313.72</v>
      </c>
      <c r="G17475" s="27" t="str">
        <f t="shared" si="770"/>
        <v>September 23</v>
      </c>
      <c r="H17475" s="27">
        <f t="shared" si="769"/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31</v>
      </c>
      <c r="C17476" s="7">
        <v>45177</v>
      </c>
      <c r="E17476" s="27">
        <v>700.6</v>
      </c>
      <c r="G17476" s="27" t="str">
        <f t="shared" si="770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111</v>
      </c>
      <c r="C17477" s="7">
        <v>45177</v>
      </c>
      <c r="E17477" s="27">
        <v>3240.72</v>
      </c>
      <c r="G17477" s="27" t="str">
        <f t="shared" si="770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866</v>
      </c>
      <c r="B17478" t="s">
        <v>127</v>
      </c>
      <c r="C17478" s="7">
        <v>45177</v>
      </c>
      <c r="E17478" s="27">
        <v>13.96</v>
      </c>
      <c r="G17478" s="27" t="str">
        <f t="shared" si="770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835</v>
      </c>
      <c r="B17479" t="s">
        <v>18</v>
      </c>
      <c r="C17479" s="7">
        <v>45177</v>
      </c>
      <c r="E17479" s="27">
        <v>291.89999999999998</v>
      </c>
      <c r="G17479" s="27" t="str">
        <f t="shared" si="770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1347</v>
      </c>
      <c r="B17480" t="s">
        <v>16</v>
      </c>
      <c r="C17480" s="7">
        <v>45184</v>
      </c>
      <c r="E17480" s="27">
        <v>85.58</v>
      </c>
      <c r="G17480" s="27" t="str">
        <f t="shared" si="770"/>
        <v>September 23</v>
      </c>
      <c r="H17480" s="27">
        <f t="shared" ref="H17480:H17543" si="771">1+H17479</f>
        <v>17479</v>
      </c>
      <c r="I17480" s="30" t="str">
        <f>IF(G17480='Check Register'!$E$1,H17480,"")</f>
        <v/>
      </c>
    </row>
    <row r="17481" spans="1:9" x14ac:dyDescent="0.25">
      <c r="A17481" t="s">
        <v>809</v>
      </c>
      <c r="B17481" t="s">
        <v>43</v>
      </c>
      <c r="C17481" s="7">
        <v>45184</v>
      </c>
      <c r="E17481" s="27">
        <v>10244.68</v>
      </c>
      <c r="G17481" s="27" t="str">
        <f t="shared" si="770"/>
        <v>September 23</v>
      </c>
      <c r="H17481" s="27">
        <f t="shared" si="771"/>
        <v>17480</v>
      </c>
      <c r="I17481" s="30" t="str">
        <f>IF(G17481='Check Register'!$E$1,H17481,"")</f>
        <v/>
      </c>
    </row>
    <row r="17482" spans="1:9" x14ac:dyDescent="0.25">
      <c r="A17482" t="s">
        <v>812</v>
      </c>
      <c r="B17482" t="s">
        <v>70</v>
      </c>
      <c r="C17482" s="7">
        <v>45184</v>
      </c>
      <c r="E17482" s="27">
        <v>1141.47</v>
      </c>
      <c r="G17482" s="27" t="str">
        <f t="shared" si="770"/>
        <v>September 23</v>
      </c>
      <c r="H17482" s="27">
        <f t="shared" si="771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8</v>
      </c>
      <c r="C17483" s="7">
        <v>45184</v>
      </c>
      <c r="E17483" s="27">
        <v>337.05</v>
      </c>
      <c r="G17483" s="27" t="str">
        <f t="shared" si="770"/>
        <v>September 23</v>
      </c>
      <c r="H17483" s="27">
        <f t="shared" si="771"/>
        <v>17482</v>
      </c>
      <c r="I17483" s="30" t="str">
        <f>IF(G17483='Check Register'!$E$1,H17483,"")</f>
        <v/>
      </c>
    </row>
    <row r="17484" spans="1:9" x14ac:dyDescent="0.25">
      <c r="A17484" t="s">
        <v>840</v>
      </c>
      <c r="B17484" t="s">
        <v>22</v>
      </c>
      <c r="C17484" s="7">
        <v>45184</v>
      </c>
      <c r="E17484" s="27">
        <v>392.15</v>
      </c>
      <c r="G17484" s="27" t="str">
        <f t="shared" si="770"/>
        <v>September 23</v>
      </c>
      <c r="H17484" s="27">
        <f t="shared" si="771"/>
        <v>17483</v>
      </c>
      <c r="I17484" s="30" t="str">
        <f>IF(G17484='Check Register'!$E$1,H17484,"")</f>
        <v/>
      </c>
    </row>
    <row r="17485" spans="1:9" x14ac:dyDescent="0.25">
      <c r="A17485" t="s">
        <v>1450</v>
      </c>
      <c r="B17485" t="s">
        <v>35</v>
      </c>
      <c r="C17485" s="7">
        <v>45184</v>
      </c>
      <c r="E17485" s="27">
        <v>5697.06</v>
      </c>
      <c r="G17485" s="27" t="str">
        <f t="shared" si="770"/>
        <v>September 23</v>
      </c>
      <c r="H17485" s="27">
        <f t="shared" si="771"/>
        <v>17484</v>
      </c>
      <c r="I17485" s="30" t="str">
        <f>IF(G17485='Check Register'!$E$1,H17485,"")</f>
        <v/>
      </c>
    </row>
    <row r="17486" spans="1:9" x14ac:dyDescent="0.25">
      <c r="A17486" t="s">
        <v>781</v>
      </c>
      <c r="B17486" t="s">
        <v>28</v>
      </c>
      <c r="C17486" s="7">
        <v>45184</v>
      </c>
      <c r="E17486" s="27">
        <v>18980</v>
      </c>
      <c r="G17486" s="27" t="str">
        <f t="shared" si="770"/>
        <v>September 23</v>
      </c>
      <c r="H17486" s="27">
        <f t="shared" si="771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14</v>
      </c>
      <c r="C17487" s="7">
        <v>45184</v>
      </c>
      <c r="E17487" s="27">
        <v>5646.2</v>
      </c>
      <c r="G17487" s="27" t="str">
        <f t="shared" si="770"/>
        <v>September 23</v>
      </c>
      <c r="H17487" s="27">
        <f t="shared" si="771"/>
        <v>17486</v>
      </c>
      <c r="I17487" s="30" t="str">
        <f>IF(G17487='Check Register'!$E$1,H17487,"")</f>
        <v/>
      </c>
    </row>
    <row r="17488" spans="1:9" x14ac:dyDescent="0.25">
      <c r="A17488" t="s">
        <v>782</v>
      </c>
      <c r="B17488" t="s">
        <v>18</v>
      </c>
      <c r="C17488" s="7">
        <v>45184</v>
      </c>
      <c r="E17488" s="27">
        <v>6031.69</v>
      </c>
      <c r="G17488" s="27" t="str">
        <f t="shared" si="770"/>
        <v>September 23</v>
      </c>
      <c r="H17488" s="27">
        <f t="shared" si="771"/>
        <v>17487</v>
      </c>
      <c r="I17488" s="30" t="str">
        <f>IF(G17488='Check Register'!$E$1,H17488,"")</f>
        <v/>
      </c>
    </row>
    <row r="17489" spans="1:9" x14ac:dyDescent="0.25">
      <c r="A17489" t="s">
        <v>784</v>
      </c>
      <c r="B17489" t="s">
        <v>20</v>
      </c>
      <c r="C17489" s="7">
        <v>45184</v>
      </c>
      <c r="E17489" s="27">
        <v>3966.08</v>
      </c>
      <c r="G17489" s="27" t="str">
        <f t="shared" si="770"/>
        <v>September 23</v>
      </c>
      <c r="H17489" s="27">
        <f t="shared" si="771"/>
        <v>17488</v>
      </c>
      <c r="I17489" s="30" t="str">
        <f>IF(G17489='Check Register'!$E$1,H17489,"")</f>
        <v/>
      </c>
    </row>
    <row r="17490" spans="1:9" x14ac:dyDescent="0.25">
      <c r="A17490" t="s">
        <v>1210</v>
      </c>
      <c r="B17490" t="s">
        <v>70</v>
      </c>
      <c r="C17490" s="7">
        <v>45184</v>
      </c>
      <c r="E17490" s="27">
        <v>395.1</v>
      </c>
      <c r="G17490" s="27" t="str">
        <f t="shared" si="770"/>
        <v>September 23</v>
      </c>
      <c r="H17490" s="27">
        <f t="shared" si="771"/>
        <v>17489</v>
      </c>
      <c r="I17490" s="30" t="str">
        <f>IF(G17490='Check Register'!$E$1,H17490,"")</f>
        <v/>
      </c>
    </row>
    <row r="17491" spans="1:9" x14ac:dyDescent="0.25">
      <c r="A17491" t="s">
        <v>1143</v>
      </c>
      <c r="B17491" t="s">
        <v>100</v>
      </c>
      <c r="C17491" s="7">
        <v>45184</v>
      </c>
      <c r="E17491" s="27">
        <v>1500</v>
      </c>
      <c r="G17491" s="27" t="str">
        <f t="shared" si="770"/>
        <v>September 23</v>
      </c>
      <c r="H17491" s="27">
        <f t="shared" si="771"/>
        <v>17490</v>
      </c>
      <c r="I17491" s="30" t="str">
        <f>IF(G17491='Check Register'!$E$1,H17491,"")</f>
        <v/>
      </c>
    </row>
    <row r="17492" spans="1:9" x14ac:dyDescent="0.25">
      <c r="A17492" t="s">
        <v>1169</v>
      </c>
      <c r="B17492" t="s">
        <v>45</v>
      </c>
      <c r="C17492" s="7">
        <v>45184</v>
      </c>
      <c r="E17492" s="27">
        <v>2781.17</v>
      </c>
      <c r="G17492" s="27" t="str">
        <f t="shared" si="770"/>
        <v>September 23</v>
      </c>
      <c r="H17492" s="27">
        <f t="shared" si="771"/>
        <v>17491</v>
      </c>
      <c r="I17492" s="30" t="str">
        <f>IF(G17492='Check Register'!$E$1,H17492,"")</f>
        <v/>
      </c>
    </row>
    <row r="17493" spans="1:9" x14ac:dyDescent="0.25">
      <c r="A17493" t="s">
        <v>97</v>
      </c>
      <c r="B17493" t="s">
        <v>6</v>
      </c>
      <c r="C17493" s="7">
        <v>45184</v>
      </c>
      <c r="E17493" s="27">
        <v>117677.05</v>
      </c>
      <c r="G17493" s="27" t="str">
        <f t="shared" si="770"/>
        <v>September 23</v>
      </c>
      <c r="H17493" s="27">
        <f t="shared" si="771"/>
        <v>17492</v>
      </c>
      <c r="I17493" s="30" t="str">
        <f>IF(G17493='Check Register'!$E$1,H17493,"")</f>
        <v/>
      </c>
    </row>
    <row r="17494" spans="1:9" x14ac:dyDescent="0.25">
      <c r="A17494" t="s">
        <v>1107</v>
      </c>
      <c r="B17494" t="s">
        <v>25</v>
      </c>
      <c r="C17494" s="7">
        <v>45184</v>
      </c>
      <c r="E17494" s="27">
        <v>1890.64</v>
      </c>
      <c r="G17494" s="27" t="str">
        <f t="shared" si="770"/>
        <v>September 23</v>
      </c>
      <c r="H17494" s="27">
        <f t="shared" si="771"/>
        <v>17493</v>
      </c>
      <c r="I17494" s="30" t="str">
        <f>IF(G17494='Check Register'!$E$1,H17494,"")</f>
        <v/>
      </c>
    </row>
    <row r="17495" spans="1:9" x14ac:dyDescent="0.25">
      <c r="A17495" t="s">
        <v>787</v>
      </c>
      <c r="B17495" t="s">
        <v>20</v>
      </c>
      <c r="C17495" s="7">
        <v>45184</v>
      </c>
      <c r="E17495" s="27">
        <v>221.34</v>
      </c>
      <c r="G17495" s="27" t="str">
        <f t="shared" si="770"/>
        <v>September 23</v>
      </c>
      <c r="H17495" s="27">
        <f t="shared" si="771"/>
        <v>17494</v>
      </c>
      <c r="I17495" s="30" t="str">
        <f>IF(G17495='Check Register'!$E$1,H17495,"")</f>
        <v/>
      </c>
    </row>
    <row r="17496" spans="1:9" x14ac:dyDescent="0.25">
      <c r="A17496" t="s">
        <v>1295</v>
      </c>
      <c r="B17496" t="s">
        <v>102</v>
      </c>
      <c r="C17496" s="7">
        <v>45184</v>
      </c>
      <c r="E17496" s="27">
        <v>92795.06</v>
      </c>
      <c r="G17496" s="27" t="str">
        <f t="shared" si="770"/>
        <v>September 23</v>
      </c>
      <c r="H17496" s="27">
        <f t="shared" si="771"/>
        <v>17495</v>
      </c>
      <c r="I17496" s="30" t="str">
        <f>IF(G17496='Check Register'!$E$1,H17496,"")</f>
        <v/>
      </c>
    </row>
    <row r="17497" spans="1:9" x14ac:dyDescent="0.25">
      <c r="A17497" t="s">
        <v>791</v>
      </c>
      <c r="B17497" t="s">
        <v>18</v>
      </c>
      <c r="C17497" s="7">
        <v>45184</v>
      </c>
      <c r="E17497" s="27">
        <v>480.54</v>
      </c>
      <c r="G17497" s="27" t="str">
        <f t="shared" si="770"/>
        <v>September 23</v>
      </c>
      <c r="H17497" s="27">
        <f t="shared" si="771"/>
        <v>17496</v>
      </c>
      <c r="I17497" s="30" t="str">
        <f>IF(G17497='Check Register'!$E$1,H17497,"")</f>
        <v/>
      </c>
    </row>
    <row r="17498" spans="1:9" x14ac:dyDescent="0.25">
      <c r="A17498" t="s">
        <v>1110</v>
      </c>
      <c r="B17498" t="s">
        <v>8</v>
      </c>
      <c r="C17498" s="7">
        <v>45184</v>
      </c>
      <c r="E17498" s="27">
        <v>85.21</v>
      </c>
      <c r="G17498" s="27" t="str">
        <f t="shared" si="770"/>
        <v>September 23</v>
      </c>
      <c r="H17498" s="27">
        <f t="shared" si="771"/>
        <v>17497</v>
      </c>
      <c r="I17498" s="30" t="str">
        <f>IF(G17498='Check Register'!$E$1,H17498,"")</f>
        <v/>
      </c>
    </row>
    <row r="17499" spans="1:9" x14ac:dyDescent="0.25">
      <c r="A17499" t="s">
        <v>848</v>
      </c>
      <c r="B17499" t="s">
        <v>8</v>
      </c>
      <c r="C17499" s="7">
        <v>45184</v>
      </c>
      <c r="E17499" s="27">
        <v>464.5</v>
      </c>
      <c r="G17499" s="27" t="str">
        <f t="shared" si="770"/>
        <v>September 23</v>
      </c>
      <c r="H17499" s="27">
        <f t="shared" si="771"/>
        <v>17498</v>
      </c>
      <c r="I17499" s="30" t="str">
        <f>IF(G17499='Check Register'!$E$1,H17499,"")</f>
        <v/>
      </c>
    </row>
    <row r="17500" spans="1:9" x14ac:dyDescent="0.25">
      <c r="A17500" t="s">
        <v>1307</v>
      </c>
      <c r="B17500" t="s">
        <v>14</v>
      </c>
      <c r="C17500" s="7">
        <v>45184</v>
      </c>
      <c r="E17500" s="27">
        <v>2275.41</v>
      </c>
      <c r="G17500" s="27" t="str">
        <f t="shared" si="770"/>
        <v>September 23</v>
      </c>
      <c r="H17500" s="27">
        <f t="shared" si="771"/>
        <v>17499</v>
      </c>
      <c r="I17500" s="30" t="str">
        <f>IF(G17500='Check Register'!$E$1,H17500,"")</f>
        <v/>
      </c>
    </row>
    <row r="17501" spans="1:9" x14ac:dyDescent="0.25">
      <c r="A17501" t="s">
        <v>795</v>
      </c>
      <c r="B17501" t="s">
        <v>89</v>
      </c>
      <c r="C17501" s="7">
        <v>45184</v>
      </c>
      <c r="E17501" s="27">
        <v>925.76</v>
      </c>
      <c r="G17501" s="27" t="str">
        <f t="shared" si="770"/>
        <v>September 23</v>
      </c>
      <c r="H17501" s="27">
        <f t="shared" si="771"/>
        <v>17500</v>
      </c>
      <c r="I17501" s="30" t="str">
        <f>IF(G17501='Check Register'!$E$1,H17501,"")</f>
        <v/>
      </c>
    </row>
    <row r="17502" spans="1:9" x14ac:dyDescent="0.25">
      <c r="A17502" t="s">
        <v>796</v>
      </c>
      <c r="B17502" t="s">
        <v>102</v>
      </c>
      <c r="C17502" s="7">
        <v>45184</v>
      </c>
      <c r="E17502" s="27">
        <v>3021</v>
      </c>
      <c r="G17502" s="27" t="str">
        <f t="shared" si="770"/>
        <v>September 23</v>
      </c>
      <c r="H17502" s="27">
        <f t="shared" si="771"/>
        <v>17501</v>
      </c>
      <c r="I17502" s="30" t="str">
        <f>IF(G17502='Check Register'!$E$1,H17502,"")</f>
        <v/>
      </c>
    </row>
    <row r="17503" spans="1:9" x14ac:dyDescent="0.25">
      <c r="A17503" t="s">
        <v>1308</v>
      </c>
      <c r="B17503" t="s">
        <v>131</v>
      </c>
      <c r="C17503" s="7">
        <v>45184</v>
      </c>
      <c r="E17503" s="27">
        <v>290.29000000000002</v>
      </c>
      <c r="G17503" s="27" t="str">
        <f t="shared" si="770"/>
        <v>September 23</v>
      </c>
      <c r="H17503" s="27">
        <f t="shared" si="771"/>
        <v>17502</v>
      </c>
      <c r="I17503" s="30" t="str">
        <f>IF(G17503='Check Register'!$E$1,H17503,"")</f>
        <v/>
      </c>
    </row>
    <row r="17504" spans="1:9" x14ac:dyDescent="0.25">
      <c r="A17504" t="s">
        <v>988</v>
      </c>
      <c r="B17504" t="s">
        <v>100</v>
      </c>
      <c r="C17504" s="7">
        <v>45184</v>
      </c>
      <c r="E17504" s="27">
        <v>2780</v>
      </c>
      <c r="G17504" s="27" t="str">
        <f t="shared" si="770"/>
        <v>September 23</v>
      </c>
      <c r="H17504" s="27">
        <f t="shared" si="771"/>
        <v>17503</v>
      </c>
      <c r="I17504" s="30" t="str">
        <f>IF(G17504='Check Register'!$E$1,H17504,"")</f>
        <v/>
      </c>
    </row>
    <row r="17505" spans="1:9" x14ac:dyDescent="0.25">
      <c r="A17505" t="s">
        <v>946</v>
      </c>
      <c r="B17505" t="s">
        <v>100</v>
      </c>
      <c r="C17505" s="7">
        <v>45184</v>
      </c>
      <c r="E17505" s="27">
        <v>989.75</v>
      </c>
      <c r="G17505" s="27" t="str">
        <f t="shared" si="770"/>
        <v>September 23</v>
      </c>
      <c r="H17505" s="27">
        <f t="shared" si="771"/>
        <v>17504</v>
      </c>
      <c r="I17505" s="30" t="str">
        <f>IF(G17505='Check Register'!$E$1,H17505,"")</f>
        <v/>
      </c>
    </row>
    <row r="17506" spans="1:9" x14ac:dyDescent="0.25">
      <c r="A17506" t="s">
        <v>855</v>
      </c>
      <c r="B17506" t="s">
        <v>20</v>
      </c>
      <c r="C17506" s="7">
        <v>45184</v>
      </c>
      <c r="E17506" s="27">
        <v>13066.5</v>
      </c>
      <c r="G17506" s="27" t="str">
        <f t="shared" si="770"/>
        <v>September 23</v>
      </c>
      <c r="H17506" s="27">
        <f t="shared" si="771"/>
        <v>17505</v>
      </c>
      <c r="I17506" s="30" t="str">
        <f>IF(G17506='Check Register'!$E$1,H17506,"")</f>
        <v/>
      </c>
    </row>
    <row r="17507" spans="1:9" x14ac:dyDescent="0.25">
      <c r="A17507" t="s">
        <v>1423</v>
      </c>
      <c r="B17507" t="s">
        <v>8</v>
      </c>
      <c r="C17507" s="7">
        <v>45184</v>
      </c>
      <c r="E17507" s="27">
        <v>40.200000000000003</v>
      </c>
      <c r="G17507" s="27" t="str">
        <f t="shared" si="770"/>
        <v>September 23</v>
      </c>
      <c r="H17507" s="27">
        <f t="shared" si="771"/>
        <v>17506</v>
      </c>
      <c r="I17507" s="30" t="str">
        <f>IF(G17507='Check Register'!$E$1,H17507,"")</f>
        <v/>
      </c>
    </row>
    <row r="17508" spans="1:9" x14ac:dyDescent="0.25">
      <c r="A17508" t="s">
        <v>1099</v>
      </c>
      <c r="B17508" t="s">
        <v>8</v>
      </c>
      <c r="C17508" s="7">
        <v>45184</v>
      </c>
      <c r="E17508" s="27">
        <v>1194.6099999999999</v>
      </c>
      <c r="G17508" s="27" t="str">
        <f t="shared" si="770"/>
        <v>September 23</v>
      </c>
      <c r="H17508" s="27">
        <f t="shared" si="771"/>
        <v>17507</v>
      </c>
      <c r="I17508" s="30" t="str">
        <f>IF(G17508='Check Register'!$E$1,H17508,"")</f>
        <v/>
      </c>
    </row>
    <row r="17509" spans="1:9" x14ac:dyDescent="0.25">
      <c r="A17509" t="s">
        <v>1270</v>
      </c>
      <c r="B17509" t="s">
        <v>12</v>
      </c>
      <c r="C17509" s="7">
        <v>45184</v>
      </c>
      <c r="E17509" s="27">
        <v>164.72</v>
      </c>
      <c r="G17509" s="27" t="str">
        <f t="shared" si="770"/>
        <v>September 23</v>
      </c>
      <c r="H17509" s="27">
        <f t="shared" si="771"/>
        <v>17508</v>
      </c>
      <c r="I17509" s="30" t="str">
        <f>IF(G17509='Check Register'!$E$1,H17509,"")</f>
        <v/>
      </c>
    </row>
    <row r="17510" spans="1:9" x14ac:dyDescent="0.25">
      <c r="A17510" t="s">
        <v>1257</v>
      </c>
      <c r="B17510" t="s">
        <v>18</v>
      </c>
      <c r="C17510" s="7">
        <v>45184</v>
      </c>
      <c r="E17510" s="27">
        <v>725</v>
      </c>
      <c r="G17510" s="27" t="str">
        <f t="shared" si="770"/>
        <v>September 23</v>
      </c>
      <c r="H17510" s="27">
        <f t="shared" si="771"/>
        <v>17509</v>
      </c>
      <c r="I17510" s="30" t="str">
        <f>IF(G17510='Check Register'!$E$1,H17510,"")</f>
        <v/>
      </c>
    </row>
    <row r="17511" spans="1:9" x14ac:dyDescent="0.25">
      <c r="A17511" t="s">
        <v>884</v>
      </c>
      <c r="B17511" t="s">
        <v>8</v>
      </c>
      <c r="C17511" s="7">
        <v>45184</v>
      </c>
      <c r="E17511" s="27">
        <v>644.04999999999995</v>
      </c>
      <c r="G17511" s="27" t="str">
        <f t="shared" si="770"/>
        <v>September 23</v>
      </c>
      <c r="H17511" s="27">
        <f t="shared" si="771"/>
        <v>17510</v>
      </c>
      <c r="I17511" s="30" t="str">
        <f>IF(G17511='Check Register'!$E$1,H17511,"")</f>
        <v/>
      </c>
    </row>
    <row r="17512" spans="1:9" x14ac:dyDescent="0.25">
      <c r="A17512" t="s">
        <v>1213</v>
      </c>
      <c r="B17512" t="s">
        <v>208</v>
      </c>
      <c r="C17512" s="7">
        <v>45184</v>
      </c>
      <c r="E17512" s="27">
        <v>114.8</v>
      </c>
      <c r="G17512" s="27" t="str">
        <f t="shared" si="770"/>
        <v>September 23</v>
      </c>
      <c r="H17512" s="27">
        <f t="shared" si="771"/>
        <v>17511</v>
      </c>
      <c r="I17512" s="30" t="str">
        <f>IF(G17512='Check Register'!$E$1,H17512,"")</f>
        <v/>
      </c>
    </row>
    <row r="17513" spans="1:9" x14ac:dyDescent="0.25">
      <c r="A17513" t="s">
        <v>858</v>
      </c>
      <c r="B17513" t="s">
        <v>22</v>
      </c>
      <c r="C17513" s="7">
        <v>45184</v>
      </c>
      <c r="E17513" s="27">
        <v>165</v>
      </c>
      <c r="G17513" s="27" t="str">
        <f t="shared" si="770"/>
        <v>September 23</v>
      </c>
      <c r="H17513" s="27">
        <f t="shared" si="771"/>
        <v>17512</v>
      </c>
      <c r="I17513" s="30" t="str">
        <f>IF(G17513='Check Register'!$E$1,H17513,"")</f>
        <v/>
      </c>
    </row>
    <row r="17514" spans="1:9" x14ac:dyDescent="0.25">
      <c r="A17514" t="s">
        <v>1134</v>
      </c>
      <c r="B17514" t="s">
        <v>14</v>
      </c>
      <c r="C17514" s="7">
        <v>45184</v>
      </c>
      <c r="E17514" s="27">
        <v>275</v>
      </c>
      <c r="G17514" s="27" t="str">
        <f t="shared" si="770"/>
        <v>September 23</v>
      </c>
      <c r="H17514" s="27">
        <f t="shared" si="771"/>
        <v>17513</v>
      </c>
      <c r="I17514" s="30" t="str">
        <f>IF(G17514='Check Register'!$E$1,H17514,"")</f>
        <v/>
      </c>
    </row>
    <row r="17515" spans="1:9" x14ac:dyDescent="0.25">
      <c r="A17515" t="s">
        <v>801</v>
      </c>
      <c r="B17515" t="s">
        <v>39</v>
      </c>
      <c r="C17515" s="7">
        <v>45184</v>
      </c>
      <c r="E17515" s="27">
        <v>8563.2000000000007</v>
      </c>
      <c r="G17515" s="27" t="str">
        <f t="shared" si="770"/>
        <v>September 23</v>
      </c>
      <c r="H17515" s="27">
        <f t="shared" si="771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81</v>
      </c>
      <c r="C17516" s="7">
        <v>45184</v>
      </c>
      <c r="E17516" s="27">
        <v>360</v>
      </c>
      <c r="G17516" s="27" t="str">
        <f t="shared" si="770"/>
        <v>September 23</v>
      </c>
      <c r="H17516" s="27">
        <f t="shared" si="771"/>
        <v>17515</v>
      </c>
      <c r="I17516" s="30" t="str">
        <f>IF(G17516='Check Register'!$E$1,H17516,"")</f>
        <v/>
      </c>
    </row>
    <row r="17517" spans="1:9" x14ac:dyDescent="0.25">
      <c r="A17517" t="s">
        <v>886</v>
      </c>
      <c r="B17517" t="s">
        <v>212</v>
      </c>
      <c r="C17517" s="7">
        <v>45184</v>
      </c>
      <c r="E17517" s="27">
        <v>45</v>
      </c>
      <c r="G17517" s="27" t="str">
        <f t="shared" si="770"/>
        <v>September 23</v>
      </c>
      <c r="H17517" s="27">
        <f t="shared" si="771"/>
        <v>17516</v>
      </c>
      <c r="I17517" s="30" t="str">
        <f>IF(G17517='Check Register'!$E$1,H17517,"")</f>
        <v/>
      </c>
    </row>
    <row r="17518" spans="1:9" x14ac:dyDescent="0.25">
      <c r="A17518" t="s">
        <v>940</v>
      </c>
      <c r="B17518" t="s">
        <v>39</v>
      </c>
      <c r="C17518" s="7">
        <v>45184</v>
      </c>
      <c r="E17518" s="27">
        <v>50837.85</v>
      </c>
      <c r="G17518" s="27" t="str">
        <f t="shared" si="770"/>
        <v>September 23</v>
      </c>
      <c r="H17518" s="27">
        <f t="shared" si="771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25</v>
      </c>
      <c r="C17519" s="7">
        <v>45184</v>
      </c>
      <c r="E17519" s="27">
        <v>149.4</v>
      </c>
      <c r="G17519" s="27" t="str">
        <f t="shared" si="770"/>
        <v>September 23</v>
      </c>
      <c r="H17519" s="27">
        <f t="shared" si="771"/>
        <v>17518</v>
      </c>
      <c r="I17519" s="30" t="str">
        <f>IF(G17519='Check Register'!$E$1,H17519,"")</f>
        <v/>
      </c>
    </row>
    <row r="17520" spans="1:9" x14ac:dyDescent="0.25">
      <c r="A17520" t="s">
        <v>831</v>
      </c>
      <c r="B17520" t="s">
        <v>28</v>
      </c>
      <c r="C17520" s="7">
        <v>45184</v>
      </c>
      <c r="E17520" s="27">
        <v>1147.5</v>
      </c>
      <c r="G17520" s="27" t="str">
        <f t="shared" si="770"/>
        <v>September 23</v>
      </c>
      <c r="H17520" s="27">
        <f t="shared" si="771"/>
        <v>17519</v>
      </c>
      <c r="I17520" s="30" t="str">
        <f>IF(G17520='Check Register'!$E$1,H17520,"")</f>
        <v/>
      </c>
    </row>
    <row r="17521" spans="1:9" x14ac:dyDescent="0.25">
      <c r="A17521" t="s">
        <v>1198</v>
      </c>
      <c r="B17521" t="s">
        <v>171</v>
      </c>
      <c r="C17521" s="7">
        <v>45184</v>
      </c>
      <c r="E17521" s="27">
        <v>557.47</v>
      </c>
      <c r="G17521" s="27" t="str">
        <f t="shared" si="770"/>
        <v>September 23</v>
      </c>
      <c r="H17521" s="27">
        <f t="shared" si="771"/>
        <v>17520</v>
      </c>
      <c r="I17521" s="30" t="str">
        <f>IF(G17521='Check Register'!$E$1,H17521,"")</f>
        <v/>
      </c>
    </row>
    <row r="17522" spans="1:9" x14ac:dyDescent="0.25">
      <c r="A17522" t="s">
        <v>954</v>
      </c>
      <c r="B17522" t="s">
        <v>89</v>
      </c>
      <c r="C17522" s="7">
        <v>45184</v>
      </c>
      <c r="E17522" s="27">
        <v>323</v>
      </c>
      <c r="G17522" s="27" t="str">
        <f t="shared" si="770"/>
        <v>September 23</v>
      </c>
      <c r="H17522" s="27">
        <f t="shared" si="771"/>
        <v>17521</v>
      </c>
      <c r="I17522" s="30" t="str">
        <f>IF(G17522='Check Register'!$E$1,H17522,"")</f>
        <v/>
      </c>
    </row>
    <row r="17523" spans="1:9" x14ac:dyDescent="0.25">
      <c r="A17523" t="s">
        <v>866</v>
      </c>
      <c r="B17523" t="s">
        <v>8</v>
      </c>
      <c r="C17523" s="7">
        <v>45184</v>
      </c>
      <c r="E17523" s="27">
        <v>5170.82</v>
      </c>
      <c r="G17523" s="27" t="str">
        <f t="shared" si="770"/>
        <v>September 23</v>
      </c>
      <c r="H17523" s="27">
        <f t="shared" si="771"/>
        <v>17522</v>
      </c>
      <c r="I17523" s="30" t="str">
        <f>IF(G17523='Check Register'!$E$1,H17523,"")</f>
        <v/>
      </c>
    </row>
    <row r="17524" spans="1:9" x14ac:dyDescent="0.25">
      <c r="A17524" t="s">
        <v>655</v>
      </c>
      <c r="B17524" t="s">
        <v>6</v>
      </c>
      <c r="C17524" s="7">
        <v>45191</v>
      </c>
      <c r="E17524" s="27">
        <v>170824.13</v>
      </c>
      <c r="G17524" s="27" t="str">
        <f t="shared" si="770"/>
        <v>September 23</v>
      </c>
      <c r="H17524" s="27">
        <f t="shared" si="771"/>
        <v>17523</v>
      </c>
      <c r="I17524" s="30" t="str">
        <f>IF(G17524='Check Register'!$E$1,H17524,"")</f>
        <v/>
      </c>
    </row>
    <row r="17525" spans="1:9" x14ac:dyDescent="0.25">
      <c r="A17525" t="s">
        <v>1312</v>
      </c>
      <c r="B17525" t="s">
        <v>100</v>
      </c>
      <c r="C17525" s="7">
        <v>45195</v>
      </c>
      <c r="E17525" s="27">
        <v>650.01</v>
      </c>
      <c r="G17525" s="27" t="str">
        <f t="shared" si="770"/>
        <v>September 23</v>
      </c>
      <c r="H17525" s="27">
        <f t="shared" si="771"/>
        <v>17524</v>
      </c>
      <c r="I17525" s="30" t="str">
        <f>IF(G17525='Check Register'!$E$1,H17525,"")</f>
        <v/>
      </c>
    </row>
    <row r="17526" spans="1:9" x14ac:dyDescent="0.25">
      <c r="A17526" t="s">
        <v>1142</v>
      </c>
      <c r="B17526" t="s">
        <v>85</v>
      </c>
      <c r="C17526" s="7">
        <v>45195</v>
      </c>
      <c r="E17526" s="27">
        <v>2340</v>
      </c>
      <c r="G17526" s="27" t="str">
        <f t="shared" si="770"/>
        <v>September 23</v>
      </c>
      <c r="H17526" s="27">
        <f t="shared" si="771"/>
        <v>17525</v>
      </c>
      <c r="I17526" s="30" t="str">
        <f>IF(G17526='Check Register'!$E$1,H17526,"")</f>
        <v/>
      </c>
    </row>
    <row r="17527" spans="1:9" x14ac:dyDescent="0.25">
      <c r="A17527" t="s">
        <v>837</v>
      </c>
      <c r="B17527" t="s">
        <v>20</v>
      </c>
      <c r="C17527" s="7">
        <v>45195</v>
      </c>
      <c r="E17527" s="27">
        <v>84.32</v>
      </c>
      <c r="G17527" s="27" t="str">
        <f t="shared" si="770"/>
        <v>September 23</v>
      </c>
      <c r="H17527" s="27">
        <f t="shared" si="771"/>
        <v>17526</v>
      </c>
      <c r="I17527" s="30" t="str">
        <f>IF(G17527='Check Register'!$E$1,H17527,"")</f>
        <v/>
      </c>
    </row>
    <row r="17528" spans="1:9" x14ac:dyDescent="0.25">
      <c r="A17528" t="s">
        <v>812</v>
      </c>
      <c r="B17528" t="s">
        <v>8</v>
      </c>
      <c r="C17528" s="7">
        <v>45195</v>
      </c>
      <c r="E17528" s="27">
        <v>479.51</v>
      </c>
      <c r="G17528" s="27" t="str">
        <f t="shared" si="770"/>
        <v>September 23</v>
      </c>
      <c r="H17528" s="27">
        <f t="shared" si="771"/>
        <v>17527</v>
      </c>
      <c r="I17528" s="30" t="str">
        <f>IF(G17528='Check Register'!$E$1,H17528,"")</f>
        <v/>
      </c>
    </row>
    <row r="17529" spans="1:9" x14ac:dyDescent="0.25">
      <c r="A17529" t="s">
        <v>1359</v>
      </c>
      <c r="B17529" t="s">
        <v>14</v>
      </c>
      <c r="C17529" s="7">
        <v>45195</v>
      </c>
      <c r="E17529" s="27">
        <v>1606.25</v>
      </c>
      <c r="G17529" s="27" t="str">
        <f t="shared" si="770"/>
        <v>September 23</v>
      </c>
      <c r="H17529" s="27">
        <f t="shared" si="771"/>
        <v>17528</v>
      </c>
      <c r="I17529" s="30" t="str">
        <f>IF(G17529='Check Register'!$E$1,H17529,"")</f>
        <v/>
      </c>
    </row>
    <row r="17530" spans="1:9" x14ac:dyDescent="0.25">
      <c r="A17530" t="s">
        <v>869</v>
      </c>
      <c r="B17530" t="s">
        <v>70</v>
      </c>
      <c r="C17530" s="7">
        <v>45195</v>
      </c>
      <c r="E17530" s="27">
        <v>220</v>
      </c>
      <c r="G17530" s="27" t="str">
        <f t="shared" si="770"/>
        <v>September 23</v>
      </c>
      <c r="H17530" s="27">
        <f t="shared" si="771"/>
        <v>17529</v>
      </c>
      <c r="I17530" s="30" t="str">
        <f>IF(G17530='Check Register'!$E$1,H17530,"")</f>
        <v/>
      </c>
    </row>
    <row r="17531" spans="1:9" x14ac:dyDescent="0.25">
      <c r="A17531" t="s">
        <v>870</v>
      </c>
      <c r="B17531" t="s">
        <v>43</v>
      </c>
      <c r="C17531" s="7">
        <v>45195</v>
      </c>
      <c r="E17531" s="27">
        <v>1642.76</v>
      </c>
      <c r="G17531" s="27" t="str">
        <f t="shared" si="770"/>
        <v>September 23</v>
      </c>
      <c r="H17531" s="27">
        <f t="shared" si="771"/>
        <v>17530</v>
      </c>
      <c r="I17531" s="30" t="str">
        <f>IF(G17531='Check Register'!$E$1,H17531,"")</f>
        <v/>
      </c>
    </row>
    <row r="17532" spans="1:9" x14ac:dyDescent="0.25">
      <c r="A17532" t="s">
        <v>1210</v>
      </c>
      <c r="B17532" t="s">
        <v>8</v>
      </c>
      <c r="C17532" s="7">
        <v>45195</v>
      </c>
      <c r="E17532" s="27">
        <v>181998.03</v>
      </c>
      <c r="G17532" s="27" t="str">
        <f t="shared" si="770"/>
        <v>September 23</v>
      </c>
      <c r="H17532" s="27">
        <f t="shared" si="771"/>
        <v>17531</v>
      </c>
      <c r="I17532" s="30" t="str">
        <f>IF(G17532='Check Register'!$E$1,H17532,"")</f>
        <v/>
      </c>
    </row>
    <row r="17533" spans="1:9" x14ac:dyDescent="0.25">
      <c r="A17533" t="s">
        <v>786</v>
      </c>
      <c r="B17533" t="s">
        <v>45</v>
      </c>
      <c r="C17533" s="7">
        <v>45195</v>
      </c>
      <c r="E17533" s="27">
        <v>1084.8</v>
      </c>
      <c r="G17533" s="27" t="str">
        <f t="shared" si="770"/>
        <v>September 23</v>
      </c>
      <c r="H17533" s="27">
        <f t="shared" si="771"/>
        <v>17532</v>
      </c>
      <c r="I17533" s="30" t="str">
        <f>IF(G17533='Check Register'!$E$1,H17533,"")</f>
        <v/>
      </c>
    </row>
    <row r="17534" spans="1:9" x14ac:dyDescent="0.25">
      <c r="A17534" t="s">
        <v>787</v>
      </c>
      <c r="B17534" t="s">
        <v>20</v>
      </c>
      <c r="C17534" s="7">
        <v>45195</v>
      </c>
      <c r="E17534" s="27">
        <v>4776.26</v>
      </c>
      <c r="G17534" s="27" t="str">
        <f t="shared" si="770"/>
        <v>September 23</v>
      </c>
      <c r="H17534" s="27">
        <f t="shared" si="771"/>
        <v>17533</v>
      </c>
      <c r="I17534" s="30" t="str">
        <f>IF(G17534='Check Register'!$E$1,H17534,"")</f>
        <v/>
      </c>
    </row>
    <row r="17535" spans="1:9" x14ac:dyDescent="0.25">
      <c r="A17535" t="s">
        <v>790</v>
      </c>
      <c r="B17535" t="s">
        <v>43</v>
      </c>
      <c r="C17535" s="7">
        <v>45195</v>
      </c>
      <c r="E17535" s="27">
        <v>290</v>
      </c>
      <c r="G17535" s="27" t="str">
        <f t="shared" si="770"/>
        <v>September 23</v>
      </c>
      <c r="H17535" s="27">
        <f t="shared" si="771"/>
        <v>17534</v>
      </c>
      <c r="I17535" s="30" t="str">
        <f>IF(G17535='Check Register'!$E$1,H17535,"")</f>
        <v/>
      </c>
    </row>
    <row r="17536" spans="1:9" x14ac:dyDescent="0.25">
      <c r="A17536" t="s">
        <v>847</v>
      </c>
      <c r="B17536" t="s">
        <v>127</v>
      </c>
      <c r="C17536" s="7">
        <v>45195</v>
      </c>
      <c r="E17536" s="27">
        <v>519.21</v>
      </c>
      <c r="G17536" s="27" t="str">
        <f t="shared" si="770"/>
        <v>September 23</v>
      </c>
      <c r="H17536" s="27">
        <f t="shared" si="771"/>
        <v>17535</v>
      </c>
      <c r="I17536" s="30" t="str">
        <f>IF(G17536='Check Register'!$E$1,H17536,"")</f>
        <v/>
      </c>
    </row>
    <row r="17537" spans="1:9" x14ac:dyDescent="0.25">
      <c r="A17537" t="s">
        <v>1110</v>
      </c>
      <c r="B17537" t="s">
        <v>127</v>
      </c>
      <c r="C17537" s="7">
        <v>45195</v>
      </c>
      <c r="E17537" s="27">
        <v>332.49</v>
      </c>
      <c r="G17537" s="27" t="str">
        <f t="shared" si="770"/>
        <v>September 23</v>
      </c>
      <c r="H17537" s="27">
        <f t="shared" si="771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8</v>
      </c>
      <c r="C17538" s="7">
        <v>45195</v>
      </c>
      <c r="E17538" s="27">
        <v>746.19</v>
      </c>
      <c r="G17538" s="27" t="str">
        <f t="shared" ref="G17538:G17601" si="772">VLOOKUP(C17538,W:Y,3,TRUE)</f>
        <v>September 23</v>
      </c>
      <c r="H17538" s="27">
        <f t="shared" si="771"/>
        <v>17537</v>
      </c>
      <c r="I17538" s="30" t="str">
        <f>IF(G17538='Check Register'!$E$1,H17538,"")</f>
        <v/>
      </c>
    </row>
    <row r="17539" spans="1:9" x14ac:dyDescent="0.25">
      <c r="A17539" t="s">
        <v>848</v>
      </c>
      <c r="B17539" t="s">
        <v>8</v>
      </c>
      <c r="C17539" s="7">
        <v>45195</v>
      </c>
      <c r="E17539" s="27">
        <v>2820.81</v>
      </c>
      <c r="G17539" s="27" t="str">
        <f t="shared" si="772"/>
        <v>September 23</v>
      </c>
      <c r="H17539" s="27">
        <f t="shared" si="771"/>
        <v>17538</v>
      </c>
      <c r="I17539" s="30" t="str">
        <f>IF(G17539='Check Register'!$E$1,H17539,"")</f>
        <v/>
      </c>
    </row>
    <row r="17540" spans="1:9" x14ac:dyDescent="0.25">
      <c r="A17540" t="s">
        <v>1451</v>
      </c>
      <c r="B17540" t="s">
        <v>89</v>
      </c>
      <c r="C17540" s="7">
        <v>45195</v>
      </c>
      <c r="E17540" s="27">
        <v>27318.09</v>
      </c>
      <c r="G17540" s="27" t="str">
        <f t="shared" si="772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1180</v>
      </c>
      <c r="B17541" t="s">
        <v>85</v>
      </c>
      <c r="C17541" s="7">
        <v>45195</v>
      </c>
      <c r="E17541" s="27">
        <v>299</v>
      </c>
      <c r="G17541" s="27" t="str">
        <f t="shared" si="772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967</v>
      </c>
      <c r="B17542" t="s">
        <v>14</v>
      </c>
      <c r="C17542" s="7">
        <v>45195</v>
      </c>
      <c r="E17542" s="27">
        <v>2041.66</v>
      </c>
      <c r="G17542" s="27" t="str">
        <f t="shared" si="772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982</v>
      </c>
      <c r="B17543" t="s">
        <v>14</v>
      </c>
      <c r="C17543" s="7">
        <v>45195</v>
      </c>
      <c r="E17543" s="27">
        <v>31016.720000000001</v>
      </c>
      <c r="G17543" s="27" t="str">
        <f t="shared" si="772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851</v>
      </c>
      <c r="B17544" t="s">
        <v>180</v>
      </c>
      <c r="C17544" s="7">
        <v>45195</v>
      </c>
      <c r="E17544" s="27">
        <v>3670.55</v>
      </c>
      <c r="G17544" s="27" t="str">
        <f t="shared" si="772"/>
        <v>September 23</v>
      </c>
      <c r="H17544" s="27">
        <f t="shared" ref="H17544:H17607" si="773">1+H17543</f>
        <v>17543</v>
      </c>
      <c r="I17544" s="30" t="str">
        <f>IF(G17544='Check Register'!$E$1,H17544,"")</f>
        <v/>
      </c>
    </row>
    <row r="17545" spans="1:9" x14ac:dyDescent="0.25">
      <c r="A17545" t="s">
        <v>1127</v>
      </c>
      <c r="B17545" t="s">
        <v>22</v>
      </c>
      <c r="C17545" s="7">
        <v>45195</v>
      </c>
      <c r="E17545" s="27">
        <v>3.48</v>
      </c>
      <c r="G17545" s="27" t="str">
        <f t="shared" si="772"/>
        <v>September 23</v>
      </c>
      <c r="H17545" s="27">
        <f t="shared" si="773"/>
        <v>17544</v>
      </c>
      <c r="I17545" s="30" t="str">
        <f>IF(G17545='Check Register'!$E$1,H17545,"")</f>
        <v/>
      </c>
    </row>
    <row r="17546" spans="1:9" x14ac:dyDescent="0.25">
      <c r="A17546" t="s">
        <v>946</v>
      </c>
      <c r="B17546" t="s">
        <v>100</v>
      </c>
      <c r="C17546" s="7">
        <v>45195</v>
      </c>
      <c r="E17546" s="27">
        <v>989.75</v>
      </c>
      <c r="G17546" s="27" t="str">
        <f t="shared" si="772"/>
        <v>September 23</v>
      </c>
      <c r="H17546" s="27">
        <f t="shared" si="773"/>
        <v>17545</v>
      </c>
      <c r="I17546" s="30" t="str">
        <f>IF(G17546='Check Register'!$E$1,H17546,"")</f>
        <v/>
      </c>
    </row>
    <row r="17547" spans="1:9" x14ac:dyDescent="0.25">
      <c r="A17547" t="s">
        <v>1128</v>
      </c>
      <c r="B17547" t="s">
        <v>89</v>
      </c>
      <c r="C17547" s="7">
        <v>45195</v>
      </c>
      <c r="E17547" s="27">
        <v>77.849999999999994</v>
      </c>
      <c r="G17547" s="27" t="str">
        <f t="shared" si="772"/>
        <v>September 23</v>
      </c>
      <c r="H17547" s="27">
        <f t="shared" si="773"/>
        <v>17546</v>
      </c>
      <c r="I17547" s="30" t="str">
        <f>IF(G17547='Check Register'!$E$1,H17547,"")</f>
        <v/>
      </c>
    </row>
    <row r="17548" spans="1:9" x14ac:dyDescent="0.25">
      <c r="A17548" t="s">
        <v>1423</v>
      </c>
      <c r="B17548" t="s">
        <v>8</v>
      </c>
      <c r="C17548" s="7">
        <v>45195</v>
      </c>
      <c r="E17548" s="27">
        <v>651.86</v>
      </c>
      <c r="G17548" s="27" t="str">
        <f t="shared" si="772"/>
        <v>September 23</v>
      </c>
      <c r="H17548" s="27">
        <f t="shared" si="773"/>
        <v>17547</v>
      </c>
      <c r="I17548" s="30" t="str">
        <f>IF(G17548='Check Register'!$E$1,H17548,"")</f>
        <v/>
      </c>
    </row>
    <row r="17549" spans="1:9" x14ac:dyDescent="0.25">
      <c r="A17549" t="s">
        <v>1099</v>
      </c>
      <c r="B17549" t="s">
        <v>8</v>
      </c>
      <c r="C17549" s="7">
        <v>45195</v>
      </c>
      <c r="E17549" s="27">
        <v>1720.43</v>
      </c>
      <c r="G17549" s="27" t="str">
        <f t="shared" si="772"/>
        <v>September 23</v>
      </c>
      <c r="H17549" s="27">
        <f t="shared" si="773"/>
        <v>17548</v>
      </c>
      <c r="I17549" s="30" t="str">
        <f>IF(G17549='Check Register'!$E$1,H17549,"")</f>
        <v/>
      </c>
    </row>
    <row r="17550" spans="1:9" x14ac:dyDescent="0.25">
      <c r="A17550" t="s">
        <v>1270</v>
      </c>
      <c r="B17550" t="s">
        <v>12</v>
      </c>
      <c r="C17550" s="7">
        <v>45195</v>
      </c>
      <c r="E17550" s="27">
        <v>799.08</v>
      </c>
      <c r="G17550" s="27" t="str">
        <f t="shared" si="772"/>
        <v>September 23</v>
      </c>
      <c r="H17550" s="27">
        <f t="shared" si="773"/>
        <v>17549</v>
      </c>
      <c r="I17550" s="30" t="str">
        <f>IF(G17550='Check Register'!$E$1,H17550,"")</f>
        <v/>
      </c>
    </row>
    <row r="17551" spans="1:9" x14ac:dyDescent="0.25">
      <c r="A17551" t="s">
        <v>884</v>
      </c>
      <c r="B17551" t="s">
        <v>8</v>
      </c>
      <c r="C17551" s="7">
        <v>45195</v>
      </c>
      <c r="E17551" s="27">
        <v>761.79</v>
      </c>
      <c r="G17551" s="27" t="str">
        <f t="shared" si="772"/>
        <v>September 23</v>
      </c>
      <c r="H17551" s="27">
        <f t="shared" si="773"/>
        <v>17550</v>
      </c>
      <c r="I17551" s="30" t="str">
        <f>IF(G17551='Check Register'!$E$1,H17551,"")</f>
        <v/>
      </c>
    </row>
    <row r="17552" spans="1:9" x14ac:dyDescent="0.25">
      <c r="A17552" t="s">
        <v>1004</v>
      </c>
      <c r="B17552" t="s">
        <v>14</v>
      </c>
      <c r="C17552" s="7">
        <v>45195</v>
      </c>
      <c r="E17552" s="27">
        <v>4290</v>
      </c>
      <c r="G17552" s="27" t="str">
        <f t="shared" si="772"/>
        <v>September 23</v>
      </c>
      <c r="H17552" s="27">
        <f t="shared" si="773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39</v>
      </c>
      <c r="C17553" s="7">
        <v>45195</v>
      </c>
      <c r="E17553" s="27">
        <v>510</v>
      </c>
      <c r="G17553" s="27" t="str">
        <f t="shared" si="772"/>
        <v>September 23</v>
      </c>
      <c r="H17553" s="27">
        <f t="shared" si="773"/>
        <v>17552</v>
      </c>
      <c r="I17553" s="30" t="str">
        <f>IF(G17553='Check Register'!$E$1,H17553,"")</f>
        <v/>
      </c>
    </row>
    <row r="17554" spans="1:9" x14ac:dyDescent="0.25">
      <c r="A17554" t="s">
        <v>829</v>
      </c>
      <c r="B17554" t="s">
        <v>35</v>
      </c>
      <c r="C17554" s="7">
        <v>45195</v>
      </c>
      <c r="E17554" s="27">
        <v>309.10000000000002</v>
      </c>
      <c r="G17554" s="27" t="str">
        <f t="shared" si="772"/>
        <v>September 23</v>
      </c>
      <c r="H17554" s="27">
        <f t="shared" si="773"/>
        <v>17553</v>
      </c>
      <c r="I17554" s="30" t="str">
        <f>IF(G17554='Check Register'!$E$1,H17554,"")</f>
        <v/>
      </c>
    </row>
    <row r="17555" spans="1:9" x14ac:dyDescent="0.25">
      <c r="A17555" t="s">
        <v>1114</v>
      </c>
      <c r="B17555" t="s">
        <v>102</v>
      </c>
      <c r="C17555" s="7">
        <v>45195</v>
      </c>
      <c r="E17555" s="27">
        <v>867118.26</v>
      </c>
      <c r="G17555" s="27" t="str">
        <f t="shared" si="772"/>
        <v>September 23</v>
      </c>
      <c r="H17555" s="27">
        <f t="shared" si="773"/>
        <v>17554</v>
      </c>
      <c r="I17555" s="30" t="str">
        <f>IF(G17555='Check Register'!$E$1,H17555,"")</f>
        <v/>
      </c>
    </row>
    <row r="17556" spans="1:9" x14ac:dyDescent="0.25">
      <c r="A17556" t="s">
        <v>860</v>
      </c>
      <c r="B17556" t="s">
        <v>22</v>
      </c>
      <c r="C17556" s="7">
        <v>45195</v>
      </c>
      <c r="E17556" s="27">
        <v>208</v>
      </c>
      <c r="G17556" s="27" t="str">
        <f t="shared" si="772"/>
        <v>September 23</v>
      </c>
      <c r="H17556" s="27">
        <f t="shared" si="773"/>
        <v>17555</v>
      </c>
      <c r="I17556" s="30" t="str">
        <f>IF(G17556='Check Register'!$E$1,H17556,"")</f>
        <v/>
      </c>
    </row>
    <row r="17557" spans="1:9" x14ac:dyDescent="0.25">
      <c r="A17557" t="s">
        <v>861</v>
      </c>
      <c r="B17557" t="s">
        <v>70</v>
      </c>
      <c r="C17557" s="7">
        <v>45195</v>
      </c>
      <c r="E17557" s="27">
        <v>1440.2</v>
      </c>
      <c r="G17557" s="27" t="str">
        <f t="shared" si="772"/>
        <v>September 23</v>
      </c>
      <c r="H17557" s="27">
        <f t="shared" si="773"/>
        <v>17556</v>
      </c>
      <c r="I17557" s="30" t="str">
        <f>IF(G17557='Check Register'!$E$1,H17557,"")</f>
        <v/>
      </c>
    </row>
    <row r="17558" spans="1:9" x14ac:dyDescent="0.25">
      <c r="A17558" t="s">
        <v>1358</v>
      </c>
      <c r="B17558" t="s">
        <v>89</v>
      </c>
      <c r="C17558" s="7">
        <v>45195</v>
      </c>
      <c r="E17558" s="27">
        <v>137.06</v>
      </c>
      <c r="G17558" s="27" t="str">
        <f t="shared" si="772"/>
        <v>September 23</v>
      </c>
      <c r="H17558" s="27">
        <f t="shared" si="773"/>
        <v>17557</v>
      </c>
      <c r="I17558" s="30" t="str">
        <f>IF(G17558='Check Register'!$E$1,H17558,"")</f>
        <v/>
      </c>
    </row>
    <row r="17559" spans="1:9" x14ac:dyDescent="0.25">
      <c r="A17559" t="s">
        <v>1206</v>
      </c>
      <c r="B17559" t="s">
        <v>28</v>
      </c>
      <c r="C17559" s="7">
        <v>45195</v>
      </c>
      <c r="E17559" s="27">
        <v>747.5</v>
      </c>
      <c r="G17559" s="27" t="str">
        <f t="shared" si="772"/>
        <v>September 23</v>
      </c>
      <c r="H17559" s="27">
        <f t="shared" si="773"/>
        <v>17558</v>
      </c>
      <c r="I17559" s="30" t="str">
        <f>IF(G17559='Check Register'!$E$1,H17559,"")</f>
        <v/>
      </c>
    </row>
    <row r="17560" spans="1:9" x14ac:dyDescent="0.25">
      <c r="A17560" t="s">
        <v>1198</v>
      </c>
      <c r="B17560" t="s">
        <v>171</v>
      </c>
      <c r="C17560" s="7">
        <v>45195</v>
      </c>
      <c r="E17560" s="27">
        <v>2043.88</v>
      </c>
      <c r="G17560" s="27" t="str">
        <f t="shared" si="772"/>
        <v>September 23</v>
      </c>
      <c r="H17560" s="27">
        <f t="shared" si="773"/>
        <v>17559</v>
      </c>
      <c r="I17560" s="30" t="str">
        <f>IF(G17560='Check Register'!$E$1,H17560,"")</f>
        <v/>
      </c>
    </row>
    <row r="17561" spans="1:9" x14ac:dyDescent="0.25">
      <c r="A17561" t="s">
        <v>805</v>
      </c>
      <c r="B17561" t="s">
        <v>127</v>
      </c>
      <c r="C17561" s="7">
        <v>45195</v>
      </c>
      <c r="E17561" s="27">
        <v>469.22</v>
      </c>
      <c r="G17561" s="27" t="str">
        <f t="shared" si="772"/>
        <v>September 23</v>
      </c>
      <c r="H17561" s="27">
        <f t="shared" si="773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11</v>
      </c>
      <c r="C17562" s="7">
        <v>45195</v>
      </c>
      <c r="E17562" s="27">
        <v>962.07</v>
      </c>
      <c r="G17562" s="27" t="str">
        <f t="shared" si="772"/>
        <v>September 23</v>
      </c>
      <c r="H17562" s="27">
        <f t="shared" si="773"/>
        <v>17561</v>
      </c>
      <c r="I17562" s="30" t="str">
        <f>IF(G17562='Check Register'!$E$1,H17562,"")</f>
        <v/>
      </c>
    </row>
    <row r="17563" spans="1:9" x14ac:dyDescent="0.25">
      <c r="A17563" t="s">
        <v>1124</v>
      </c>
      <c r="B17563" t="s">
        <v>180</v>
      </c>
      <c r="C17563" s="7">
        <v>45195</v>
      </c>
      <c r="E17563" s="27">
        <v>202</v>
      </c>
      <c r="G17563" s="27" t="str">
        <f t="shared" si="772"/>
        <v>September 23</v>
      </c>
      <c r="H17563" s="27">
        <f t="shared" si="773"/>
        <v>17562</v>
      </c>
      <c r="I17563" s="30" t="str">
        <f>IF(G17563='Check Register'!$E$1,H17563,"")</f>
        <v/>
      </c>
    </row>
    <row r="17564" spans="1:9" x14ac:dyDescent="0.25">
      <c r="A17564" t="s">
        <v>954</v>
      </c>
      <c r="B17564" t="s">
        <v>89</v>
      </c>
      <c r="C17564" s="7">
        <v>45195</v>
      </c>
      <c r="E17564" s="27">
        <v>119</v>
      </c>
      <c r="G17564" s="27" t="str">
        <f t="shared" si="772"/>
        <v>September 23</v>
      </c>
      <c r="H17564" s="27">
        <f t="shared" si="773"/>
        <v>17563</v>
      </c>
      <c r="I17564" s="30" t="str">
        <f>IF(G17564='Check Register'!$E$1,H17564,"")</f>
        <v/>
      </c>
    </row>
    <row r="17565" spans="1:9" x14ac:dyDescent="0.25">
      <c r="A17565" t="s">
        <v>661</v>
      </c>
      <c r="B17565" t="s">
        <v>6</v>
      </c>
      <c r="C17565" s="7">
        <v>45196</v>
      </c>
      <c r="E17565" s="27">
        <v>676.5</v>
      </c>
      <c r="G17565" s="27" t="str">
        <f t="shared" si="772"/>
        <v>September 23</v>
      </c>
      <c r="H17565" s="27">
        <f t="shared" si="773"/>
        <v>17564</v>
      </c>
      <c r="I17565" s="30" t="str">
        <f>IF(G17565='Check Register'!$E$1,H17565,"")</f>
        <v/>
      </c>
    </row>
    <row r="17566" spans="1:9" x14ac:dyDescent="0.25">
      <c r="A17566" t="s">
        <v>97</v>
      </c>
      <c r="B17566" t="s">
        <v>6</v>
      </c>
      <c r="C17566" s="7">
        <v>45198</v>
      </c>
      <c r="E17566" s="27">
        <v>120130.46</v>
      </c>
      <c r="G17566" s="27" t="str">
        <f t="shared" si="772"/>
        <v>September 23</v>
      </c>
      <c r="H17566" s="27">
        <f t="shared" si="773"/>
        <v>17565</v>
      </c>
      <c r="I17566" s="30" t="str">
        <f>IF(G17566='Check Register'!$E$1,H17566,"")</f>
        <v/>
      </c>
    </row>
    <row r="17567" spans="1:9" x14ac:dyDescent="0.25">
      <c r="A17567" t="s">
        <v>955</v>
      </c>
      <c r="B17567" t="s">
        <v>14</v>
      </c>
      <c r="C17567" s="7">
        <v>45170</v>
      </c>
      <c r="E17567" s="27">
        <v>32899.629999999997</v>
      </c>
      <c r="G17567" s="27" t="str">
        <f t="shared" si="772"/>
        <v>September 23</v>
      </c>
      <c r="H17567" s="27">
        <f t="shared" si="773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2"/>
        <v>October 23</v>
      </c>
      <c r="H17568" s="27">
        <f t="shared" si="773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2"/>
        <v>October 23</v>
      </c>
      <c r="H17569" s="27">
        <f t="shared" si="773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2"/>
        <v>October 23</v>
      </c>
      <c r="H17570" s="27">
        <f t="shared" si="773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2"/>
        <v>October 23</v>
      </c>
      <c r="H17571" s="27">
        <f t="shared" si="773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2"/>
        <v>October 23</v>
      </c>
      <c r="H17572" s="27">
        <f t="shared" si="773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2"/>
        <v>October 23</v>
      </c>
      <c r="H17573" s="27">
        <f t="shared" si="773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2"/>
        <v>October 23</v>
      </c>
      <c r="H17574" s="27">
        <f t="shared" si="773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2"/>
        <v>October 23</v>
      </c>
      <c r="H17575" s="27">
        <f t="shared" si="773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2"/>
        <v>October 23</v>
      </c>
      <c r="H17576" s="27">
        <f t="shared" si="773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2"/>
        <v>October 23</v>
      </c>
      <c r="H17577" s="27">
        <f t="shared" si="773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2"/>
        <v>October 23</v>
      </c>
      <c r="H17578" s="27">
        <f t="shared" si="773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2"/>
        <v>October 23</v>
      </c>
      <c r="H17579" s="27">
        <f t="shared" si="773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2"/>
        <v>October 23</v>
      </c>
      <c r="H17580" s="27">
        <f t="shared" si="773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2"/>
        <v>November 23</v>
      </c>
      <c r="H17581" s="27">
        <f t="shared" si="773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2"/>
        <v>November 23</v>
      </c>
      <c r="H17582" s="27">
        <f t="shared" si="773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2"/>
        <v>November 23</v>
      </c>
      <c r="H17583" s="27">
        <f t="shared" si="773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2"/>
        <v>November 23</v>
      </c>
      <c r="H17584" s="27">
        <f t="shared" si="773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2"/>
        <v>November 23</v>
      </c>
      <c r="H17585" s="27">
        <f t="shared" si="773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2"/>
        <v>November 23</v>
      </c>
      <c r="H17586" s="27">
        <f t="shared" si="773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2"/>
        <v>November 23</v>
      </c>
      <c r="H17587" s="27">
        <f t="shared" si="773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2"/>
        <v>November 23</v>
      </c>
      <c r="H17588" s="27">
        <f t="shared" si="773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2"/>
        <v>November 23</v>
      </c>
      <c r="H17589" s="27">
        <f t="shared" si="773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2"/>
        <v>November 23</v>
      </c>
      <c r="H17590" s="27">
        <f t="shared" si="773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2"/>
        <v>November 23</v>
      </c>
      <c r="H17591" s="27">
        <f t="shared" si="773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2"/>
        <v>November 23</v>
      </c>
      <c r="H17592" s="27">
        <f t="shared" si="773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2"/>
        <v>November 23</v>
      </c>
      <c r="H17593" s="27">
        <f t="shared" si="773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2"/>
        <v>November 23</v>
      </c>
      <c r="H17594" s="27">
        <f t="shared" si="773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2"/>
        <v>November 23</v>
      </c>
      <c r="H17595" s="27">
        <f t="shared" si="773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2"/>
        <v>November 23</v>
      </c>
      <c r="H17596" s="27">
        <f t="shared" si="773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2"/>
        <v>November 23</v>
      </c>
      <c r="H17597" s="27">
        <f t="shared" si="773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2"/>
        <v>November 23</v>
      </c>
      <c r="H17598" s="27">
        <f t="shared" si="773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2"/>
        <v>November 23</v>
      </c>
      <c r="H17599" s="27">
        <f t="shared" si="773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2"/>
        <v>November 23</v>
      </c>
      <c r="H17600" s="27">
        <f t="shared" si="773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2"/>
        <v>November 23</v>
      </c>
      <c r="H17601" s="27">
        <f t="shared" si="773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4">VLOOKUP(C17602,W:Y,3,TRUE)</f>
        <v>November 23</v>
      </c>
      <c r="H17602" s="27">
        <f t="shared" si="773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4"/>
        <v>November 23</v>
      </c>
      <c r="H17603" s="27">
        <f t="shared" si="773"/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4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4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4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4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4"/>
        <v>November 23</v>
      </c>
      <c r="H17608" s="27">
        <f t="shared" ref="H17608:H17671" si="775">1+H17607</f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4"/>
        <v>November 23</v>
      </c>
      <c r="H17609" s="27">
        <f t="shared" si="775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4"/>
        <v>November 23</v>
      </c>
      <c r="H17610" s="27">
        <f t="shared" si="775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4"/>
        <v>November 23</v>
      </c>
      <c r="H17611" s="27">
        <f t="shared" si="775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4"/>
        <v>November 23</v>
      </c>
      <c r="H17612" s="27">
        <f t="shared" si="775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4"/>
        <v>November 23</v>
      </c>
      <c r="H17613" s="27">
        <f t="shared" si="775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4"/>
        <v>November 23</v>
      </c>
      <c r="H17614" s="27">
        <f t="shared" si="775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4"/>
        <v>November 23</v>
      </c>
      <c r="H17615" s="27">
        <f t="shared" si="775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4"/>
        <v>November 23</v>
      </c>
      <c r="H17616" s="27">
        <f t="shared" si="775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4"/>
        <v>November 23</v>
      </c>
      <c r="H17617" s="27">
        <f t="shared" si="775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4"/>
        <v>November 23</v>
      </c>
      <c r="H17618" s="27">
        <f t="shared" si="775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4"/>
        <v>November 23</v>
      </c>
      <c r="H17619" s="27">
        <f t="shared" si="775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4"/>
        <v>November 23</v>
      </c>
      <c r="H17620" s="27">
        <f t="shared" si="775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4"/>
        <v>November 23</v>
      </c>
      <c r="H17621" s="27">
        <f t="shared" si="775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4"/>
        <v>November 23</v>
      </c>
      <c r="H17622" s="27">
        <f t="shared" si="775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4"/>
        <v>November 23</v>
      </c>
      <c r="H17623" s="27">
        <f t="shared" si="775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4"/>
        <v>November 23</v>
      </c>
      <c r="H17624" s="27">
        <f t="shared" si="775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4"/>
        <v>November 23</v>
      </c>
      <c r="H17625" s="27">
        <f t="shared" si="775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4"/>
        <v>November 23</v>
      </c>
      <c r="H17626" s="27">
        <f t="shared" si="775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4"/>
        <v>November 23</v>
      </c>
      <c r="H17627" s="27">
        <f t="shared" si="775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4"/>
        <v>November 23</v>
      </c>
      <c r="H17628" s="27">
        <f t="shared" si="775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4"/>
        <v>November 23</v>
      </c>
      <c r="H17629" s="27">
        <f t="shared" si="775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4"/>
        <v>November 23</v>
      </c>
      <c r="H17630" s="27">
        <f t="shared" si="775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4"/>
        <v>November 23</v>
      </c>
      <c r="H17631" s="27">
        <f t="shared" si="775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4"/>
        <v>November 23</v>
      </c>
      <c r="H17632" s="27">
        <f t="shared" si="775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4"/>
        <v>November 23</v>
      </c>
      <c r="H17633" s="27">
        <f t="shared" si="775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4"/>
        <v>November 23</v>
      </c>
      <c r="H17634" s="27">
        <f t="shared" si="775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4"/>
        <v>November 23</v>
      </c>
      <c r="H17635" s="27">
        <f t="shared" si="775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4"/>
        <v>November 23</v>
      </c>
      <c r="H17636" s="27">
        <f t="shared" si="775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4"/>
        <v>November 23</v>
      </c>
      <c r="H17637" s="27">
        <f t="shared" si="775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4"/>
        <v>November 23</v>
      </c>
      <c r="H17638" s="27">
        <f t="shared" si="775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4"/>
        <v>November 23</v>
      </c>
      <c r="H17639" s="27">
        <f t="shared" si="775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4"/>
        <v>November 23</v>
      </c>
      <c r="H17640" s="27">
        <f t="shared" si="775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4"/>
        <v>November 23</v>
      </c>
      <c r="H17641" s="27">
        <f t="shared" si="775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4"/>
        <v>November 23</v>
      </c>
      <c r="H17642" s="27">
        <f t="shared" si="775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4"/>
        <v>November 23</v>
      </c>
      <c r="H17643" s="27">
        <f t="shared" si="775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4"/>
        <v>November 23</v>
      </c>
      <c r="H17644" s="27">
        <f t="shared" si="775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4"/>
        <v>November 23</v>
      </c>
      <c r="H17645" s="27">
        <f t="shared" si="775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4"/>
        <v>November 23</v>
      </c>
      <c r="H17646" s="27">
        <f t="shared" si="775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4"/>
        <v>November 23</v>
      </c>
      <c r="H17647" s="27">
        <f t="shared" si="775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4"/>
        <v>November 23</v>
      </c>
      <c r="H17648" s="27">
        <f t="shared" si="775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4"/>
        <v>November 23</v>
      </c>
      <c r="H17649" s="27">
        <f t="shared" si="775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4"/>
        <v>November 23</v>
      </c>
      <c r="H17650" s="27">
        <f t="shared" si="775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4"/>
        <v>November 23</v>
      </c>
      <c r="H17651" s="27">
        <f t="shared" si="775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4"/>
        <v>November 23</v>
      </c>
      <c r="H17652" s="27">
        <f t="shared" si="775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4"/>
        <v>November 23</v>
      </c>
      <c r="H17653" s="27">
        <f t="shared" si="775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4"/>
        <v>November 23</v>
      </c>
      <c r="H17654" s="27">
        <f t="shared" si="775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4"/>
        <v>November 23</v>
      </c>
      <c r="H17655" s="27">
        <f t="shared" si="775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4"/>
        <v>November 23</v>
      </c>
      <c r="H17656" s="27">
        <f t="shared" si="775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4"/>
        <v>November 23</v>
      </c>
      <c r="H17657" s="27">
        <f t="shared" si="775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4"/>
        <v>November 23</v>
      </c>
      <c r="H17658" s="27">
        <f t="shared" si="775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4"/>
        <v>November 23</v>
      </c>
      <c r="H17659" s="27">
        <f t="shared" si="775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4"/>
        <v>November 23</v>
      </c>
      <c r="H17660" s="27">
        <f t="shared" si="775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4"/>
        <v>November 23</v>
      </c>
      <c r="H17661" s="27">
        <f t="shared" si="775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4"/>
        <v>November 23</v>
      </c>
      <c r="H17662" s="27">
        <f t="shared" si="775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4"/>
        <v>November 23</v>
      </c>
      <c r="H17663" s="27">
        <f t="shared" si="775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4"/>
        <v>November 23</v>
      </c>
      <c r="H17664" s="27">
        <f t="shared" si="775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4"/>
        <v>November 23</v>
      </c>
      <c r="H17665" s="27">
        <f t="shared" si="775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6">VLOOKUP(C17666,W:Y,3,TRUE)</f>
        <v>November 23</v>
      </c>
      <c r="H17666" s="27">
        <f t="shared" si="775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6"/>
        <v>November 23</v>
      </c>
      <c r="H17667" s="27">
        <f t="shared" si="775"/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6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6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6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6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6"/>
        <v>November 23</v>
      </c>
      <c r="H17672" s="27">
        <f t="shared" ref="H17672:H17735" si="777">1+H17671</f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6"/>
        <v>November 23</v>
      </c>
      <c r="H17673" s="27">
        <f t="shared" si="777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6"/>
        <v>November 23</v>
      </c>
      <c r="H17674" s="27">
        <f t="shared" si="777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6"/>
        <v>November 23</v>
      </c>
      <c r="H17675" s="27">
        <f t="shared" si="777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6"/>
        <v>November 23</v>
      </c>
      <c r="H17676" s="27">
        <f t="shared" si="777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6"/>
        <v>November 23</v>
      </c>
      <c r="H17677" s="27">
        <f t="shared" si="777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6"/>
        <v>November 23</v>
      </c>
      <c r="H17678" s="27">
        <f t="shared" si="777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6"/>
        <v>November 23</v>
      </c>
      <c r="H17679" s="27">
        <f t="shared" si="777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6"/>
        <v>November 23</v>
      </c>
      <c r="H17680" s="27">
        <f t="shared" si="777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6"/>
        <v>November 23</v>
      </c>
      <c r="H17681" s="27">
        <f t="shared" si="777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6"/>
        <v>November 23</v>
      </c>
      <c r="H17682" s="27">
        <f t="shared" si="777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6"/>
        <v>November 23</v>
      </c>
      <c r="H17683" s="27">
        <f t="shared" si="777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6"/>
        <v>November 23</v>
      </c>
      <c r="H17684" s="27">
        <f t="shared" si="777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6"/>
        <v>November 23</v>
      </c>
      <c r="H17685" s="27">
        <f t="shared" si="777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6"/>
        <v>November 23</v>
      </c>
      <c r="H17686" s="27">
        <f t="shared" si="777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6"/>
        <v>November 23</v>
      </c>
      <c r="H17687" s="27">
        <f t="shared" si="777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6"/>
        <v>November 23</v>
      </c>
      <c r="H17688" s="27">
        <f t="shared" si="777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6"/>
        <v>November 23</v>
      </c>
      <c r="H17689" s="27">
        <f t="shared" si="777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6"/>
        <v>November 23</v>
      </c>
      <c r="H17690" s="27">
        <f t="shared" si="777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6"/>
        <v>November 23</v>
      </c>
      <c r="H17691" s="27">
        <f t="shared" si="777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6"/>
        <v>November 23</v>
      </c>
      <c r="H17692" s="27">
        <f t="shared" si="777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6"/>
        <v>November 23</v>
      </c>
      <c r="H17693" s="27">
        <f t="shared" si="777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6"/>
        <v>November 23</v>
      </c>
      <c r="H17694" s="27">
        <f t="shared" si="777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6"/>
        <v>November 23</v>
      </c>
      <c r="H17695" s="27">
        <f t="shared" si="777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6"/>
        <v>November 23</v>
      </c>
      <c r="H17696" s="27">
        <f t="shared" si="777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6"/>
        <v>November 23</v>
      </c>
      <c r="H17697" s="27">
        <f t="shared" si="777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6"/>
        <v>November 23</v>
      </c>
      <c r="H17698" s="27">
        <f t="shared" si="777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6"/>
        <v>November 23</v>
      </c>
      <c r="H17699" s="27">
        <f t="shared" si="777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6"/>
        <v>November 23</v>
      </c>
      <c r="H17700" s="27">
        <f t="shared" si="777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6"/>
        <v>November 23</v>
      </c>
      <c r="H17701" s="27">
        <f t="shared" si="777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6"/>
        <v>November 23</v>
      </c>
      <c r="H17702" s="27">
        <f t="shared" si="777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6"/>
        <v>November 23</v>
      </c>
      <c r="H17703" s="27">
        <f t="shared" si="777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6"/>
        <v>November 23</v>
      </c>
      <c r="H17704" s="27">
        <f t="shared" si="777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6"/>
        <v>November 23</v>
      </c>
      <c r="H17705" s="27">
        <f t="shared" si="777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6"/>
        <v>November 23</v>
      </c>
      <c r="H17706" s="27">
        <f t="shared" si="777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6"/>
        <v>November 23</v>
      </c>
      <c r="H17707" s="27">
        <f t="shared" si="777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6"/>
        <v>November 23</v>
      </c>
      <c r="H17708" s="27">
        <f t="shared" si="777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6"/>
        <v>November 23</v>
      </c>
      <c r="H17709" s="27">
        <f t="shared" si="777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6"/>
        <v>November 23</v>
      </c>
      <c r="H17710" s="27">
        <f t="shared" si="777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6"/>
        <v>November 23</v>
      </c>
      <c r="H17711" s="27">
        <f t="shared" si="777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6"/>
        <v>November 23</v>
      </c>
      <c r="H17712" s="27">
        <f t="shared" si="777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6"/>
        <v>November 23</v>
      </c>
      <c r="H17713" s="27">
        <f t="shared" si="777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6"/>
        <v>November 23</v>
      </c>
      <c r="H17714" s="27">
        <f t="shared" si="777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6"/>
        <v>November 23</v>
      </c>
      <c r="H17715" s="27">
        <f t="shared" si="777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6"/>
        <v>November 23</v>
      </c>
      <c r="H17716" s="27">
        <f t="shared" si="777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6"/>
        <v>November 23</v>
      </c>
      <c r="H17717" s="27">
        <f t="shared" si="777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6"/>
        <v>November 23</v>
      </c>
      <c r="H17718" s="27">
        <f t="shared" si="777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6"/>
        <v>November 23</v>
      </c>
      <c r="H17719" s="27">
        <f t="shared" si="777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6"/>
        <v>November 23</v>
      </c>
      <c r="H17720" s="27">
        <f t="shared" si="777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6"/>
        <v>November 23</v>
      </c>
      <c r="H17721" s="27">
        <f t="shared" si="777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6"/>
        <v>November 23</v>
      </c>
      <c r="H17722" s="27">
        <f t="shared" si="777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6"/>
        <v>November 23</v>
      </c>
      <c r="H17723" s="27">
        <f t="shared" si="777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6"/>
        <v>November 23</v>
      </c>
      <c r="H17724" s="27">
        <f t="shared" si="777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6"/>
        <v>November 23</v>
      </c>
      <c r="H17725" s="27">
        <f t="shared" si="777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6"/>
        <v>November 23</v>
      </c>
      <c r="H17726" s="27">
        <f t="shared" si="777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6"/>
        <v>November 23</v>
      </c>
      <c r="H17727" s="27">
        <f t="shared" si="777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6"/>
        <v>November 23</v>
      </c>
      <c r="H17728" s="27">
        <f t="shared" si="777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6"/>
        <v>November 23</v>
      </c>
      <c r="H17729" s="27">
        <f t="shared" si="777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8">VLOOKUP(C17730,W:Y,3,TRUE)</f>
        <v>November 23</v>
      </c>
      <c r="H17730" s="27">
        <f t="shared" si="777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8"/>
        <v>November 23</v>
      </c>
      <c r="H17731" s="27">
        <f t="shared" si="777"/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8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8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8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8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8"/>
        <v>November 23</v>
      </c>
      <c r="H17736" s="27">
        <f t="shared" ref="H17736:H17799" si="779">1+H17735</f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8"/>
        <v>November 23</v>
      </c>
      <c r="H17737" s="27">
        <f t="shared" si="779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8"/>
        <v>November 23</v>
      </c>
      <c r="H17738" s="27">
        <f t="shared" si="779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8"/>
        <v>November 23</v>
      </c>
      <c r="H17739" s="27">
        <f t="shared" si="779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8"/>
        <v>November 23</v>
      </c>
      <c r="H17740" s="27">
        <f t="shared" si="779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8"/>
        <v>November 23</v>
      </c>
      <c r="H17741" s="27">
        <f t="shared" si="779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8"/>
        <v>November 23</v>
      </c>
      <c r="H17742" s="27">
        <f t="shared" si="779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8"/>
        <v>November 23</v>
      </c>
      <c r="H17743" s="27">
        <f t="shared" si="779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8"/>
        <v>November 23</v>
      </c>
      <c r="H17744" s="27">
        <f t="shared" si="779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8"/>
        <v>November 23</v>
      </c>
      <c r="H17745" s="27">
        <f t="shared" si="779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8"/>
        <v>November 23</v>
      </c>
      <c r="H17746" s="27">
        <f t="shared" si="779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8"/>
        <v>November 23</v>
      </c>
      <c r="H17747" s="27">
        <f t="shared" si="779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8"/>
        <v>November 23</v>
      </c>
      <c r="H17748" s="27">
        <f t="shared" si="779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8"/>
        <v>November 23</v>
      </c>
      <c r="H17749" s="27">
        <f t="shared" si="779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8"/>
        <v>November 23</v>
      </c>
      <c r="H17750" s="27">
        <f t="shared" si="779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8"/>
        <v>November 23</v>
      </c>
      <c r="H17751" s="27">
        <f t="shared" si="779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8"/>
        <v>November 23</v>
      </c>
      <c r="H17752" s="27">
        <f t="shared" si="779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8"/>
        <v>November 23</v>
      </c>
      <c r="H17753" s="27">
        <f t="shared" si="779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8"/>
        <v>November 23</v>
      </c>
      <c r="H17754" s="27">
        <f t="shared" si="779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8"/>
        <v>November 23</v>
      </c>
      <c r="H17755" s="27">
        <f t="shared" si="779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8"/>
        <v>December 23</v>
      </c>
      <c r="H17756" s="27">
        <f t="shared" si="779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8"/>
        <v>December 23</v>
      </c>
      <c r="H17757" s="27">
        <f t="shared" si="779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8"/>
        <v>December 23</v>
      </c>
      <c r="H17758" s="27">
        <f t="shared" si="779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8"/>
        <v>December 23</v>
      </c>
      <c r="H17759" s="27">
        <f t="shared" si="779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8"/>
        <v>December 23</v>
      </c>
      <c r="H17760" s="27">
        <f t="shared" si="779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8"/>
        <v>December 23</v>
      </c>
      <c r="H17761" s="27">
        <f t="shared" si="779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8"/>
        <v>December 23</v>
      </c>
      <c r="H17762" s="27">
        <f t="shared" si="779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8"/>
        <v>December 23</v>
      </c>
      <c r="H17763" s="27">
        <f t="shared" si="779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8"/>
        <v>December 23</v>
      </c>
      <c r="H17764" s="27">
        <f t="shared" si="779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8"/>
        <v>December 23</v>
      </c>
      <c r="H17765" s="27">
        <f t="shared" si="779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8"/>
        <v>December 23</v>
      </c>
      <c r="H17766" s="27">
        <f t="shared" si="779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8"/>
        <v>December 23</v>
      </c>
      <c r="H17767" s="27">
        <f t="shared" si="779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8"/>
        <v>December 23</v>
      </c>
      <c r="H17768" s="27">
        <f t="shared" si="779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8"/>
        <v>December 23</v>
      </c>
      <c r="H17769" s="27">
        <f t="shared" si="779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8"/>
        <v>December 23</v>
      </c>
      <c r="H17770" s="27">
        <f t="shared" si="779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8"/>
        <v>December 23</v>
      </c>
      <c r="H17771" s="27">
        <f t="shared" si="779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8"/>
        <v>December 23</v>
      </c>
      <c r="H17772" s="27">
        <f t="shared" si="779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8"/>
        <v>December 23</v>
      </c>
      <c r="H17773" s="27">
        <f t="shared" si="779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8"/>
        <v>December 23</v>
      </c>
      <c r="H17774" s="27">
        <f t="shared" si="779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8"/>
        <v>December 23</v>
      </c>
      <c r="H17775" s="27">
        <f t="shared" si="779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8"/>
        <v>December 23</v>
      </c>
      <c r="H17776" s="27">
        <f t="shared" si="779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8"/>
        <v>December 23</v>
      </c>
      <c r="H17777" s="27">
        <f t="shared" si="779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8"/>
        <v>December 23</v>
      </c>
      <c r="H17778" s="27">
        <f t="shared" si="779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8"/>
        <v>December 23</v>
      </c>
      <c r="H17779" s="27">
        <f t="shared" si="779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8"/>
        <v>December 23</v>
      </c>
      <c r="H17780" s="27">
        <f t="shared" si="779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8"/>
        <v>December 23</v>
      </c>
      <c r="H17781" s="27">
        <f t="shared" si="779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8"/>
        <v>December 23</v>
      </c>
      <c r="H17782" s="27">
        <f t="shared" si="779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8"/>
        <v>December 23</v>
      </c>
      <c r="H17783" s="27">
        <f t="shared" si="779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8"/>
        <v>December 23</v>
      </c>
      <c r="H17784" s="27">
        <f t="shared" si="779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8"/>
        <v>December 23</v>
      </c>
      <c r="H17785" s="27">
        <f t="shared" si="779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8"/>
        <v>December 23</v>
      </c>
      <c r="H17786" s="27">
        <f t="shared" si="779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8"/>
        <v>December 23</v>
      </c>
      <c r="H17787" s="27">
        <f t="shared" si="779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8"/>
        <v>December 23</v>
      </c>
      <c r="H17788" s="27">
        <f t="shared" si="779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8"/>
        <v>December 23</v>
      </c>
      <c r="H17789" s="27">
        <f t="shared" si="779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8"/>
        <v>December 23</v>
      </c>
      <c r="H17790" s="27">
        <f t="shared" si="779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8"/>
        <v>December 23</v>
      </c>
      <c r="H17791" s="27">
        <f t="shared" si="779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8"/>
        <v>December 23</v>
      </c>
      <c r="H17792" s="27">
        <f t="shared" si="779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8"/>
        <v>December 23</v>
      </c>
      <c r="H17793" s="27">
        <f t="shared" si="779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80">VLOOKUP(C17794,W:Y,3,TRUE)</f>
        <v>December 23</v>
      </c>
      <c r="H17794" s="27">
        <f t="shared" si="779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80"/>
        <v>December 23</v>
      </c>
      <c r="H17795" s="27">
        <f t="shared" si="779"/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80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80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80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80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80"/>
        <v>December 23</v>
      </c>
      <c r="H17800" s="27">
        <f t="shared" ref="H17800:H17863" si="781">1+H17799</f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80"/>
        <v>December 23</v>
      </c>
      <c r="H17801" s="27">
        <f t="shared" si="781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80"/>
        <v>December 23</v>
      </c>
      <c r="H17802" s="27">
        <f t="shared" si="781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80"/>
        <v>December 23</v>
      </c>
      <c r="H17803" s="27">
        <f t="shared" si="781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80"/>
        <v>December 23</v>
      </c>
      <c r="H17804" s="27">
        <f t="shared" si="781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80"/>
        <v>December 23</v>
      </c>
      <c r="H17805" s="27">
        <f t="shared" si="781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80"/>
        <v>December 23</v>
      </c>
      <c r="H17806" s="27">
        <f t="shared" si="781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80"/>
        <v>December 23</v>
      </c>
      <c r="H17807" s="27">
        <f t="shared" si="781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80"/>
        <v>December 23</v>
      </c>
      <c r="H17808" s="27">
        <f t="shared" si="781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80"/>
        <v>December 23</v>
      </c>
      <c r="H17809" s="27">
        <f t="shared" si="781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80"/>
        <v>December 23</v>
      </c>
      <c r="H17810" s="27">
        <f t="shared" si="781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80"/>
        <v>December 23</v>
      </c>
      <c r="H17811" s="27">
        <f t="shared" si="781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80"/>
        <v>December 23</v>
      </c>
      <c r="H17812" s="27">
        <f t="shared" si="781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80"/>
        <v>December 23</v>
      </c>
      <c r="H17813" s="27">
        <f t="shared" si="781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80"/>
        <v>December 23</v>
      </c>
      <c r="H17814" s="27">
        <f t="shared" si="781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80"/>
        <v>December 23</v>
      </c>
      <c r="H17815" s="27">
        <f t="shared" si="781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80"/>
        <v>December 23</v>
      </c>
      <c r="H17816" s="27">
        <f t="shared" si="781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80"/>
        <v>December 23</v>
      </c>
      <c r="H17817" s="27">
        <f t="shared" si="781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80"/>
        <v>December 23</v>
      </c>
      <c r="H17818" s="27">
        <f t="shared" si="781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80"/>
        <v>December 23</v>
      </c>
      <c r="H17819" s="27">
        <f t="shared" si="781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80"/>
        <v>December 23</v>
      </c>
      <c r="H17820" s="27">
        <f t="shared" si="781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80"/>
        <v>December 23</v>
      </c>
      <c r="H17821" s="27">
        <f t="shared" si="781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80"/>
        <v>December 23</v>
      </c>
      <c r="H17822" s="27">
        <f t="shared" si="781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80"/>
        <v>December 23</v>
      </c>
      <c r="H17823" s="27">
        <f t="shared" si="781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80"/>
        <v>December 23</v>
      </c>
      <c r="H17824" s="27">
        <f t="shared" si="781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80"/>
        <v>December 23</v>
      </c>
      <c r="H17825" s="27">
        <f t="shared" si="781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80"/>
        <v>December 23</v>
      </c>
      <c r="H17826" s="27">
        <f t="shared" si="781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80"/>
        <v>December 23</v>
      </c>
      <c r="H17827" s="27">
        <f t="shared" si="781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80"/>
        <v>December 23</v>
      </c>
      <c r="H17828" s="27">
        <f t="shared" si="781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80"/>
        <v>December 23</v>
      </c>
      <c r="H17829" s="27">
        <f t="shared" si="781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80"/>
        <v>December 23</v>
      </c>
      <c r="H17830" s="27">
        <f t="shared" si="781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80"/>
        <v>December 23</v>
      </c>
      <c r="H17831" s="27">
        <f t="shared" si="781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80"/>
        <v>December 23</v>
      </c>
      <c r="H17832" s="27">
        <f t="shared" si="781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80"/>
        <v>December 23</v>
      </c>
      <c r="H17833" s="27">
        <f t="shared" si="781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80"/>
        <v>December 23</v>
      </c>
      <c r="H17834" s="27">
        <f t="shared" si="781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80"/>
        <v>December 23</v>
      </c>
      <c r="H17835" s="27">
        <f t="shared" si="781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80"/>
        <v>December 23</v>
      </c>
      <c r="H17836" s="27">
        <f t="shared" si="781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80"/>
        <v>December 23</v>
      </c>
      <c r="H17837" s="27">
        <f t="shared" si="781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80"/>
        <v>December 23</v>
      </c>
      <c r="H17838" s="27">
        <f t="shared" si="781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80"/>
        <v>December 23</v>
      </c>
      <c r="H17839" s="27">
        <f t="shared" si="781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80"/>
        <v>December 23</v>
      </c>
      <c r="H17840" s="27">
        <f t="shared" si="781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80"/>
        <v>December 23</v>
      </c>
      <c r="H17841" s="27">
        <f t="shared" si="781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80"/>
        <v>December 23</v>
      </c>
      <c r="H17842" s="27">
        <f t="shared" si="781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80"/>
        <v>December 23</v>
      </c>
      <c r="H17843" s="27">
        <f t="shared" si="781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80"/>
        <v>December 23</v>
      </c>
      <c r="H17844" s="27">
        <f t="shared" si="781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80"/>
        <v>December 23</v>
      </c>
      <c r="H17845" s="27">
        <f t="shared" si="781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80"/>
        <v>December 23</v>
      </c>
      <c r="H17846" s="27">
        <f t="shared" si="781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80"/>
        <v>December 23</v>
      </c>
      <c r="H17847" s="27">
        <f t="shared" si="781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80"/>
        <v>December 23</v>
      </c>
      <c r="H17848" s="27">
        <f t="shared" si="781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80"/>
        <v>December 23</v>
      </c>
      <c r="H17849" s="27">
        <f t="shared" si="781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80"/>
        <v>December 23</v>
      </c>
      <c r="H17850" s="27">
        <f t="shared" si="781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80"/>
        <v>December 23</v>
      </c>
      <c r="H17851" s="27">
        <f t="shared" si="781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80"/>
        <v>December 23</v>
      </c>
      <c r="H17852" s="27">
        <f t="shared" si="781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80"/>
        <v>December 23</v>
      </c>
      <c r="H17853" s="27">
        <f t="shared" si="781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80"/>
        <v>December 23</v>
      </c>
      <c r="H17854" s="27">
        <f t="shared" si="781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80"/>
        <v>December 23</v>
      </c>
      <c r="H17855" s="27">
        <f t="shared" si="781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80"/>
        <v>December 23</v>
      </c>
      <c r="H17856" s="27">
        <f t="shared" si="781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80"/>
        <v>December 23</v>
      </c>
      <c r="H17857" s="27">
        <f t="shared" si="781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2">VLOOKUP(C17858,W:Y,3,TRUE)</f>
        <v>December 23</v>
      </c>
      <c r="H17858" s="27">
        <f t="shared" si="781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2"/>
        <v>December 23</v>
      </c>
      <c r="H17859" s="27">
        <f t="shared" si="781"/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2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2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2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2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2"/>
        <v>December 23</v>
      </c>
      <c r="H17864" s="27">
        <f t="shared" ref="H17864:H17927" si="783">1+H17863</f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2"/>
        <v>December 23</v>
      </c>
      <c r="H17865" s="27">
        <f t="shared" si="783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2"/>
        <v>December 23</v>
      </c>
      <c r="H17866" s="27">
        <f t="shared" si="783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2"/>
        <v>December 23</v>
      </c>
      <c r="H17867" s="27">
        <f t="shared" si="783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2"/>
        <v>December 23</v>
      </c>
      <c r="H17868" s="27">
        <f t="shared" si="783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2"/>
        <v>December 23</v>
      </c>
      <c r="H17869" s="27">
        <f t="shared" si="783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2"/>
        <v>December 23</v>
      </c>
      <c r="H17870" s="27">
        <f t="shared" si="783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2"/>
        <v>December 23</v>
      </c>
      <c r="H17871" s="27">
        <f t="shared" si="783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2"/>
        <v>December 23</v>
      </c>
      <c r="H17872" s="27">
        <f t="shared" si="783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2"/>
        <v>December 23</v>
      </c>
      <c r="H17873" s="27">
        <f t="shared" si="783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2"/>
        <v>December 23</v>
      </c>
      <c r="H17874" s="27">
        <f t="shared" si="783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2"/>
        <v>December 23</v>
      </c>
      <c r="H17875" s="27">
        <f t="shared" si="783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2"/>
        <v>December 23</v>
      </c>
      <c r="H17876" s="27">
        <f t="shared" si="783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2"/>
        <v>December 23</v>
      </c>
      <c r="H17877" s="27">
        <f t="shared" si="783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2"/>
        <v>December 23</v>
      </c>
      <c r="H17878" s="27">
        <f t="shared" si="783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2"/>
        <v>December 23</v>
      </c>
      <c r="H17879" s="27">
        <f t="shared" si="783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2"/>
        <v>December 23</v>
      </c>
      <c r="H17880" s="27">
        <f t="shared" si="783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2"/>
        <v>December 23</v>
      </c>
      <c r="H17881" s="27">
        <f t="shared" si="783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2"/>
        <v>December 23</v>
      </c>
      <c r="H17882" s="27">
        <f t="shared" si="783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2"/>
        <v>December 23</v>
      </c>
      <c r="H17883" s="27">
        <f t="shared" si="783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2"/>
        <v>December 23</v>
      </c>
      <c r="H17884" s="27">
        <f t="shared" si="783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2"/>
        <v>December 23</v>
      </c>
      <c r="H17885" s="27">
        <f t="shared" si="783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2"/>
        <v>December 23</v>
      </c>
      <c r="H17886" s="27">
        <f t="shared" si="783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2"/>
        <v>December 23</v>
      </c>
      <c r="H17887" s="27">
        <f t="shared" si="783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2"/>
        <v>December 23</v>
      </c>
      <c r="H17888" s="27">
        <f t="shared" si="783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2"/>
        <v>December 23</v>
      </c>
      <c r="H17889" s="27">
        <f t="shared" si="783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2"/>
        <v>December 23</v>
      </c>
      <c r="H17890" s="27">
        <f t="shared" si="783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2"/>
        <v>December 23</v>
      </c>
      <c r="H17891" s="27">
        <f t="shared" si="783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2"/>
        <v>December 23</v>
      </c>
      <c r="H17892" s="27">
        <f t="shared" si="783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2"/>
        <v>December 23</v>
      </c>
      <c r="H17893" s="27">
        <f t="shared" si="783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2"/>
        <v>December 23</v>
      </c>
      <c r="H17894" s="27">
        <f t="shared" si="783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2"/>
        <v>December 23</v>
      </c>
      <c r="H17895" s="27">
        <f t="shared" si="783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2"/>
        <v>December 23</v>
      </c>
      <c r="H17896" s="27">
        <f t="shared" si="783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2"/>
        <v>December 23</v>
      </c>
      <c r="H17897" s="27">
        <f t="shared" si="783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2"/>
        <v>December 23</v>
      </c>
      <c r="H17898" s="27">
        <f t="shared" si="783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2"/>
        <v>December 23</v>
      </c>
      <c r="H17899" s="27">
        <f t="shared" si="783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2"/>
        <v>December 23</v>
      </c>
      <c r="H17900" s="27">
        <f t="shared" si="783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2"/>
        <v>December 23</v>
      </c>
      <c r="H17901" s="27">
        <f t="shared" si="783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2"/>
        <v>December 23</v>
      </c>
      <c r="H17902" s="27">
        <f t="shared" si="783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2"/>
        <v>December 23</v>
      </c>
      <c r="H17903" s="27">
        <f t="shared" si="783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2"/>
        <v>December 23</v>
      </c>
      <c r="H17904" s="27">
        <f t="shared" si="783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2"/>
        <v>December 23</v>
      </c>
      <c r="H17905" s="27">
        <f t="shared" si="783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2"/>
        <v>December 23</v>
      </c>
      <c r="H17906" s="27">
        <f t="shared" si="783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2"/>
        <v>December 23</v>
      </c>
      <c r="H17907" s="27">
        <f t="shared" si="783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2"/>
        <v>December 23</v>
      </c>
      <c r="H17908" s="27">
        <f t="shared" si="783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2"/>
        <v>December 23</v>
      </c>
      <c r="H17909" s="27">
        <f t="shared" si="783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2"/>
        <v>December 23</v>
      </c>
      <c r="H17910" s="27">
        <f t="shared" si="783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2"/>
        <v>December 23</v>
      </c>
      <c r="H17911" s="27">
        <f t="shared" si="783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2"/>
        <v>December 23</v>
      </c>
      <c r="H17912" s="27">
        <f t="shared" si="783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2"/>
        <v>December 23</v>
      </c>
      <c r="H17913" s="27">
        <f t="shared" si="783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2"/>
        <v>December 23</v>
      </c>
      <c r="H17914" s="27">
        <f t="shared" si="783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2"/>
        <v>December 23</v>
      </c>
      <c r="H17915" s="27">
        <f t="shared" si="783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2"/>
        <v>December 23</v>
      </c>
      <c r="H17916" s="27">
        <f t="shared" si="783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2"/>
        <v>December 23</v>
      </c>
      <c r="H17917" s="27">
        <f t="shared" si="783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2"/>
        <v>December 23</v>
      </c>
      <c r="H17918" s="27">
        <f t="shared" si="783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2"/>
        <v>December 23</v>
      </c>
      <c r="H17919" s="27">
        <f t="shared" si="783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2"/>
        <v>December 23</v>
      </c>
      <c r="H17920" s="27">
        <f t="shared" si="783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2"/>
        <v>December 23</v>
      </c>
      <c r="H17921" s="27">
        <f t="shared" si="783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4">VLOOKUP(C17922,W:Y,3,TRUE)</f>
        <v>December 23</v>
      </c>
      <c r="H17922" s="27">
        <f t="shared" si="783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4"/>
        <v>December 23</v>
      </c>
      <c r="H17923" s="27">
        <f t="shared" si="783"/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4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4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4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4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4"/>
        <v>December 23</v>
      </c>
      <c r="H17928" s="27">
        <f t="shared" ref="H17928:H17991" si="785">1+H17927</f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4"/>
        <v>December 23</v>
      </c>
      <c r="H17929" s="27">
        <f t="shared" si="785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4"/>
        <v>December 23</v>
      </c>
      <c r="H17930" s="27">
        <f t="shared" si="785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4"/>
        <v>December 23</v>
      </c>
      <c r="H17931" s="27">
        <f t="shared" si="785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4"/>
        <v>December 23</v>
      </c>
      <c r="H17932" s="27">
        <f t="shared" si="785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4"/>
        <v>December 23</v>
      </c>
      <c r="H17933" s="27">
        <f t="shared" si="785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4"/>
        <v>December 23</v>
      </c>
      <c r="H17934" s="27">
        <f t="shared" si="785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4"/>
        <v>December 23</v>
      </c>
      <c r="H17935" s="27">
        <f t="shared" si="785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4"/>
        <v>December 23</v>
      </c>
      <c r="H17936" s="27">
        <f t="shared" si="785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4"/>
        <v>December 23</v>
      </c>
      <c r="H17937" s="27">
        <f t="shared" si="785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4"/>
        <v>December 23</v>
      </c>
      <c r="H17938" s="27">
        <f t="shared" si="785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4"/>
        <v>December 23</v>
      </c>
      <c r="H17939" s="27">
        <f t="shared" si="785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4"/>
        <v>December 23</v>
      </c>
      <c r="H17940" s="27">
        <f t="shared" si="785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4"/>
        <v>December 23</v>
      </c>
      <c r="H17941" s="27">
        <f t="shared" si="785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4"/>
        <v>December 23</v>
      </c>
      <c r="H17942" s="27">
        <f t="shared" si="785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4"/>
        <v>December 23</v>
      </c>
      <c r="H17943" s="27">
        <f t="shared" si="785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4"/>
        <v>December 23</v>
      </c>
      <c r="H17944" s="27">
        <f t="shared" si="785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4"/>
        <v>December 23</v>
      </c>
      <c r="H17945" s="27">
        <f t="shared" si="785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4"/>
        <v>December 23</v>
      </c>
      <c r="H17946" s="27">
        <f t="shared" si="785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4"/>
        <v>December 23</v>
      </c>
      <c r="H17947" s="27">
        <f t="shared" si="785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4"/>
        <v>December 23</v>
      </c>
      <c r="H17948" s="27">
        <f t="shared" si="785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4"/>
        <v>December 23</v>
      </c>
      <c r="H17949" s="27">
        <f t="shared" si="785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4"/>
        <v>December 23</v>
      </c>
      <c r="H17950" s="27">
        <f t="shared" si="785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4"/>
        <v>December 23</v>
      </c>
      <c r="H17951" s="27">
        <f t="shared" si="785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4"/>
        <v>December 23</v>
      </c>
      <c r="H17952" s="27">
        <f t="shared" si="785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4"/>
        <v>December 23</v>
      </c>
      <c r="H17953" s="27">
        <f t="shared" si="785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4"/>
        <v>December 23</v>
      </c>
      <c r="H17954" s="27">
        <f t="shared" si="785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4"/>
        <v>December 23</v>
      </c>
      <c r="H17955" s="27">
        <f t="shared" si="785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4"/>
        <v>December 23</v>
      </c>
      <c r="H17956" s="27">
        <f t="shared" si="785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4"/>
        <v>December 23</v>
      </c>
      <c r="H17957" s="27">
        <f t="shared" si="785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4"/>
        <v>December 23</v>
      </c>
      <c r="H17958" s="27">
        <f t="shared" si="785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4"/>
        <v>December 23</v>
      </c>
      <c r="H17959" s="27">
        <f t="shared" si="785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4"/>
        <v>December 23</v>
      </c>
      <c r="H17960" s="27">
        <f t="shared" si="785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4"/>
        <v>December 23</v>
      </c>
      <c r="H17961" s="27">
        <f t="shared" si="785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4"/>
        <v>December 23</v>
      </c>
      <c r="H17962" s="27">
        <f t="shared" si="785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4"/>
        <v>December 23</v>
      </c>
      <c r="H17963" s="27">
        <f t="shared" si="785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4"/>
        <v>December 23</v>
      </c>
      <c r="H17964" s="27">
        <f t="shared" si="785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4"/>
        <v>December 23</v>
      </c>
      <c r="H17965" s="27">
        <f t="shared" si="785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4"/>
        <v>December 23</v>
      </c>
      <c r="H17966" s="27">
        <f t="shared" si="785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4"/>
        <v>December 23</v>
      </c>
      <c r="H17967" s="27">
        <f t="shared" si="785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4"/>
        <v>December 23</v>
      </c>
      <c r="H17968" s="27">
        <f t="shared" si="785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4"/>
        <v>December 23</v>
      </c>
      <c r="H17969" s="27">
        <f t="shared" si="785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4"/>
        <v>December 23</v>
      </c>
      <c r="H17970" s="27">
        <f t="shared" si="785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4"/>
        <v>December 23</v>
      </c>
      <c r="H17971" s="27">
        <f t="shared" si="785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4"/>
        <v>December 23</v>
      </c>
      <c r="H17972" s="27">
        <f t="shared" si="785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4"/>
        <v>December 23</v>
      </c>
      <c r="H17973" s="27">
        <f t="shared" si="785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4"/>
        <v>December 23</v>
      </c>
      <c r="H17974" s="27">
        <f t="shared" si="785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4"/>
        <v>December 23</v>
      </c>
      <c r="H17975" s="27">
        <f t="shared" si="785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4"/>
        <v>December 23</v>
      </c>
      <c r="H17976" s="27">
        <f t="shared" si="785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4"/>
        <v>December 23</v>
      </c>
      <c r="H17977" s="27">
        <f t="shared" si="785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4"/>
        <v>December 23</v>
      </c>
      <c r="H17978" s="27">
        <f t="shared" si="785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4"/>
        <v>December 23</v>
      </c>
      <c r="H17979" s="27">
        <f t="shared" si="785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4"/>
        <v>December 23</v>
      </c>
      <c r="H17980" s="27">
        <f t="shared" si="785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4"/>
        <v>December 23</v>
      </c>
      <c r="H17981" s="27">
        <f t="shared" si="785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4"/>
        <v>December 23</v>
      </c>
      <c r="H17982" s="27">
        <f t="shared" si="785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4"/>
        <v>December 23</v>
      </c>
      <c r="H17983" s="27">
        <f t="shared" si="785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4"/>
        <v>December 23</v>
      </c>
      <c r="H17984" s="27">
        <f t="shared" si="785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4"/>
        <v>December 23</v>
      </c>
      <c r="H17985" s="27">
        <f t="shared" si="785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6">VLOOKUP(C17986,W:Y,3,TRUE)</f>
        <v>December 23</v>
      </c>
      <c r="H17986" s="27">
        <f t="shared" si="785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6"/>
        <v>December 23</v>
      </c>
      <c r="H17987" s="27">
        <f t="shared" si="785"/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6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6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6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6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6"/>
        <v>December 23</v>
      </c>
      <c r="H17992" s="27">
        <f t="shared" ref="H17992:H18055" si="787">1+H17991</f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6"/>
        <v>December 23</v>
      </c>
      <c r="H17993" s="27">
        <f t="shared" si="787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6"/>
        <v>December 23</v>
      </c>
      <c r="H17994" s="27">
        <f t="shared" si="787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6"/>
        <v>December 23</v>
      </c>
      <c r="H17995" s="27">
        <f t="shared" si="787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6"/>
        <v>December 23</v>
      </c>
      <c r="H17996" s="27">
        <f t="shared" si="787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6"/>
        <v>December 23</v>
      </c>
      <c r="H17997" s="27">
        <f t="shared" si="787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6"/>
        <v>December 23</v>
      </c>
      <c r="H17998" s="27">
        <f t="shared" si="787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6"/>
        <v>December 23</v>
      </c>
      <c r="H17999" s="27">
        <f t="shared" si="787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6"/>
        <v>December 23</v>
      </c>
      <c r="H18000" s="27">
        <f t="shared" si="787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6"/>
        <v>December 23</v>
      </c>
      <c r="H18001" s="27">
        <f t="shared" si="787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6"/>
        <v>December 23</v>
      </c>
      <c r="H18002" s="27">
        <f t="shared" si="787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6"/>
        <v>December 23</v>
      </c>
      <c r="H18003" s="27">
        <f t="shared" si="787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6"/>
        <v>December 23</v>
      </c>
      <c r="H18004" s="27">
        <f t="shared" si="787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6"/>
        <v>December 23</v>
      </c>
      <c r="H18005" s="27">
        <f t="shared" si="787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6"/>
        <v>December 23</v>
      </c>
      <c r="H18006" s="27">
        <f t="shared" si="787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6"/>
        <v>December 23</v>
      </c>
      <c r="H18007" s="27">
        <f t="shared" si="787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6"/>
        <v>December 23</v>
      </c>
      <c r="H18008" s="27">
        <f t="shared" si="787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6"/>
        <v>December 23</v>
      </c>
      <c r="H18009" s="27">
        <f t="shared" si="787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6"/>
        <v>December 23</v>
      </c>
      <c r="H18010" s="27">
        <f t="shared" si="787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6"/>
        <v>January 24</v>
      </c>
      <c r="H18011" s="27">
        <f t="shared" si="787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6"/>
        <v>January 24</v>
      </c>
      <c r="H18012" s="27">
        <f t="shared" si="787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6"/>
        <v>January 24</v>
      </c>
      <c r="H18013" s="27">
        <f t="shared" si="787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6"/>
        <v>January 24</v>
      </c>
      <c r="H18014" s="27">
        <f t="shared" si="787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6"/>
        <v>January 24</v>
      </c>
      <c r="H18015" s="27">
        <f t="shared" si="787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6"/>
        <v>January 24</v>
      </c>
      <c r="H18016" s="27">
        <f t="shared" si="787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6"/>
        <v>January 24</v>
      </c>
      <c r="H18017" s="27">
        <f t="shared" si="787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6"/>
        <v>January 24</v>
      </c>
      <c r="H18018" s="27">
        <f t="shared" si="787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6"/>
        <v>January 24</v>
      </c>
      <c r="H18019" s="27">
        <f t="shared" si="787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6"/>
        <v>January 24</v>
      </c>
      <c r="H18020" s="27">
        <f t="shared" si="787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6"/>
        <v>January 24</v>
      </c>
      <c r="H18021" s="27">
        <f t="shared" si="787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6"/>
        <v>January 24</v>
      </c>
      <c r="H18022" s="27">
        <f t="shared" si="787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6"/>
        <v>January 24</v>
      </c>
      <c r="H18023" s="27">
        <f t="shared" si="787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6"/>
        <v>January 24</v>
      </c>
      <c r="H18024" s="27">
        <f t="shared" si="787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6"/>
        <v>January 24</v>
      </c>
      <c r="H18025" s="27">
        <f t="shared" si="787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6"/>
        <v>January 24</v>
      </c>
      <c r="H18026" s="27">
        <f t="shared" si="787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6"/>
        <v>January 24</v>
      </c>
      <c r="H18027" s="27">
        <f t="shared" si="787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6"/>
        <v>January 24</v>
      </c>
      <c r="H18028" s="27">
        <f t="shared" si="787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6"/>
        <v>January 24</v>
      </c>
      <c r="H18029" s="27">
        <f t="shared" si="787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6"/>
        <v>January 24</v>
      </c>
      <c r="H18030" s="27">
        <f t="shared" si="787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6"/>
        <v>January 24</v>
      </c>
      <c r="H18031" s="27">
        <f t="shared" si="787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6"/>
        <v>January 24</v>
      </c>
      <c r="H18032" s="27">
        <f t="shared" si="787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6"/>
        <v>January 24</v>
      </c>
      <c r="H18033" s="27">
        <f t="shared" si="787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6"/>
        <v>January 24</v>
      </c>
      <c r="H18034" s="27">
        <f t="shared" si="787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6"/>
        <v>January 24</v>
      </c>
      <c r="H18035" s="27">
        <f t="shared" si="787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6"/>
        <v>January 24</v>
      </c>
      <c r="H18036" s="27">
        <f t="shared" si="787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6"/>
        <v>January 24</v>
      </c>
      <c r="H18037" s="27">
        <f t="shared" si="787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6"/>
        <v>January 24</v>
      </c>
      <c r="H18038" s="27">
        <f t="shared" si="787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6"/>
        <v>January 24</v>
      </c>
      <c r="H18039" s="27">
        <f t="shared" si="787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6"/>
        <v>January 24</v>
      </c>
      <c r="H18040" s="27">
        <f t="shared" si="787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6"/>
        <v>January 24</v>
      </c>
      <c r="H18041" s="27">
        <f t="shared" si="787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6"/>
        <v>January 24</v>
      </c>
      <c r="H18042" s="27">
        <f t="shared" si="787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6"/>
        <v>January 24</v>
      </c>
      <c r="H18043" s="27">
        <f t="shared" si="787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6"/>
        <v>January 24</v>
      </c>
      <c r="H18044" s="27">
        <f t="shared" si="787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6"/>
        <v>January 24</v>
      </c>
      <c r="H18045" s="27">
        <f t="shared" si="787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6"/>
        <v>January 24</v>
      </c>
      <c r="H18046" s="27">
        <f t="shared" si="787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6"/>
        <v>January 24</v>
      </c>
      <c r="H18047" s="27">
        <f t="shared" si="787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6"/>
        <v>January 24</v>
      </c>
      <c r="H18048" s="27">
        <f t="shared" si="787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6"/>
        <v>January 24</v>
      </c>
      <c r="H18049" s="27">
        <f t="shared" si="787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8">VLOOKUP(C18050,W:Y,3,TRUE)</f>
        <v>January 24</v>
      </c>
      <c r="H18050" s="27">
        <f t="shared" si="787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8"/>
        <v>January 24</v>
      </c>
      <c r="H18051" s="27">
        <f t="shared" si="787"/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8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8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8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8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8"/>
        <v>January 24</v>
      </c>
      <c r="H18056" s="27">
        <f t="shared" ref="H18056:H18119" si="789">1+H18055</f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8"/>
        <v>January 24</v>
      </c>
      <c r="H18057" s="27">
        <f t="shared" si="789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8"/>
        <v>January 24</v>
      </c>
      <c r="H18058" s="27">
        <f t="shared" si="789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8"/>
        <v>January 24</v>
      </c>
      <c r="H18059" s="27">
        <f t="shared" si="789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8"/>
        <v>January 24</v>
      </c>
      <c r="H18060" s="27">
        <f t="shared" si="789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8"/>
        <v>January 24</v>
      </c>
      <c r="H18061" s="27">
        <f t="shared" si="789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8"/>
        <v>January 24</v>
      </c>
      <c r="H18062" s="27">
        <f t="shared" si="789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8"/>
        <v>January 24</v>
      </c>
      <c r="H18063" s="27">
        <f t="shared" si="789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8"/>
        <v>January 24</v>
      </c>
      <c r="H18064" s="27">
        <f t="shared" si="789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8"/>
        <v>January 24</v>
      </c>
      <c r="H18065" s="27">
        <f t="shared" si="789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8"/>
        <v>January 24</v>
      </c>
      <c r="H18066" s="27">
        <f t="shared" si="789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8"/>
        <v>January 24</v>
      </c>
      <c r="H18067" s="27">
        <f t="shared" si="789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8"/>
        <v>January 24</v>
      </c>
      <c r="H18068" s="27">
        <f t="shared" si="789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8"/>
        <v>January 24</v>
      </c>
      <c r="H18069" s="27">
        <f t="shared" si="789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8"/>
        <v>January 24</v>
      </c>
      <c r="H18070" s="27">
        <f t="shared" si="789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8"/>
        <v>January 24</v>
      </c>
      <c r="H18071" s="27">
        <f t="shared" si="789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8"/>
        <v>January 24</v>
      </c>
      <c r="H18072" s="27">
        <f t="shared" si="789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8"/>
        <v>January 24</v>
      </c>
      <c r="H18073" s="27">
        <f t="shared" si="789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8"/>
        <v>January 24</v>
      </c>
      <c r="H18074" s="27">
        <f t="shared" si="789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8"/>
        <v>January 24</v>
      </c>
      <c r="H18075" s="27">
        <f t="shared" si="789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8"/>
        <v>January 24</v>
      </c>
      <c r="H18076" s="27">
        <f t="shared" si="789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8"/>
        <v>January 24</v>
      </c>
      <c r="H18077" s="27">
        <f t="shared" si="789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8"/>
        <v>January 24</v>
      </c>
      <c r="H18078" s="27">
        <f t="shared" si="789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8"/>
        <v>January 24</v>
      </c>
      <c r="H18079" s="27">
        <f t="shared" si="789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8"/>
        <v>January 24</v>
      </c>
      <c r="H18080" s="27">
        <f t="shared" si="789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8"/>
        <v>January 24</v>
      </c>
      <c r="H18081" s="27">
        <f t="shared" si="789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8"/>
        <v>January 24</v>
      </c>
      <c r="H18082" s="27">
        <f t="shared" si="789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8"/>
        <v>January 24</v>
      </c>
      <c r="H18083" s="27">
        <f t="shared" si="789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8"/>
        <v>January 24</v>
      </c>
      <c r="H18084" s="27">
        <f t="shared" si="789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8"/>
        <v>January 24</v>
      </c>
      <c r="H18085" s="27">
        <f t="shared" si="789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8"/>
        <v>January 24</v>
      </c>
      <c r="H18086" s="27">
        <f t="shared" si="789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8"/>
        <v>January 24</v>
      </c>
      <c r="H18087" s="27">
        <f t="shared" si="789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8"/>
        <v>January 24</v>
      </c>
      <c r="H18088" s="27">
        <f t="shared" si="789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8"/>
        <v>January 24</v>
      </c>
      <c r="H18089" s="27">
        <f t="shared" si="789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8"/>
        <v>January 24</v>
      </c>
      <c r="H18090" s="27">
        <f t="shared" si="789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8"/>
        <v>January 24</v>
      </c>
      <c r="H18091" s="27">
        <f t="shared" si="789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8"/>
        <v>January 24</v>
      </c>
      <c r="H18092" s="27">
        <f t="shared" si="789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8"/>
        <v>January 24</v>
      </c>
      <c r="H18093" s="27">
        <f t="shared" si="789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8"/>
        <v>January 24</v>
      </c>
      <c r="H18094" s="27">
        <f t="shared" si="789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8"/>
        <v>January 24</v>
      </c>
      <c r="H18095" s="27">
        <f t="shared" si="789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8"/>
        <v>January 24</v>
      </c>
      <c r="H18096" s="27">
        <f t="shared" si="789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8"/>
        <v>January 24</v>
      </c>
      <c r="H18097" s="27">
        <f t="shared" si="789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8"/>
        <v>January 24</v>
      </c>
      <c r="H18098" s="27">
        <f t="shared" si="789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8"/>
        <v>January 24</v>
      </c>
      <c r="H18099" s="27">
        <f t="shared" si="789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8"/>
        <v>January 24</v>
      </c>
      <c r="H18100" s="27">
        <f t="shared" si="789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8"/>
        <v>January 24</v>
      </c>
      <c r="H18101" s="27">
        <f t="shared" si="789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8"/>
        <v>January 24</v>
      </c>
      <c r="H18102" s="27">
        <f t="shared" si="789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8"/>
        <v>January 24</v>
      </c>
      <c r="H18103" s="27">
        <f t="shared" si="789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8"/>
        <v>January 24</v>
      </c>
      <c r="H18104" s="27">
        <f t="shared" si="789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8"/>
        <v>January 24</v>
      </c>
      <c r="H18105" s="27">
        <f t="shared" si="789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8"/>
        <v>January 24</v>
      </c>
      <c r="H18106" s="27">
        <f t="shared" si="789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8"/>
        <v>January 24</v>
      </c>
      <c r="H18107" s="27">
        <f t="shared" si="789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8"/>
        <v>January 24</v>
      </c>
      <c r="H18108" s="27">
        <f t="shared" si="789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8"/>
        <v>January 24</v>
      </c>
      <c r="H18109" s="27">
        <f t="shared" si="789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8"/>
        <v>January 24</v>
      </c>
      <c r="H18110" s="27">
        <f t="shared" si="789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8"/>
        <v>January 24</v>
      </c>
      <c r="H18111" s="27">
        <f t="shared" si="789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8"/>
        <v>January 24</v>
      </c>
      <c r="H18112" s="27">
        <f t="shared" si="789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8"/>
        <v>January 24</v>
      </c>
      <c r="H18113" s="27">
        <f t="shared" si="789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90">VLOOKUP(C18114,W:Y,3,TRUE)</f>
        <v>January 24</v>
      </c>
      <c r="H18114" s="27">
        <f t="shared" si="789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90"/>
        <v>January 24</v>
      </c>
      <c r="H18115" s="27">
        <f t="shared" si="789"/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90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90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90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90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90"/>
        <v>January 24</v>
      </c>
      <c r="H18120" s="27">
        <f t="shared" ref="H18120:H18183" si="791">1+H18119</f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90"/>
        <v>January 24</v>
      </c>
      <c r="H18121" s="27">
        <f t="shared" si="791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90"/>
        <v>January 24</v>
      </c>
      <c r="H18122" s="27">
        <f t="shared" si="791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90"/>
        <v>January 24</v>
      </c>
      <c r="H18123" s="27">
        <f t="shared" si="791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90"/>
        <v>January 24</v>
      </c>
      <c r="H18124" s="27">
        <f t="shared" si="791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90"/>
        <v>January 24</v>
      </c>
      <c r="H18125" s="27">
        <f t="shared" si="791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90"/>
        <v>January 24</v>
      </c>
      <c r="H18126" s="27">
        <f t="shared" si="791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90"/>
        <v>January 24</v>
      </c>
      <c r="H18127" s="27">
        <f t="shared" si="791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90"/>
        <v>January 24</v>
      </c>
      <c r="H18128" s="27">
        <f t="shared" si="791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90"/>
        <v>January 24</v>
      </c>
      <c r="H18129" s="27">
        <f t="shared" si="791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90"/>
        <v>January 24</v>
      </c>
      <c r="H18130" s="27">
        <f t="shared" si="791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90"/>
        <v>January 24</v>
      </c>
      <c r="H18131" s="27">
        <f t="shared" si="791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90"/>
        <v>January 24</v>
      </c>
      <c r="H18132" s="27">
        <f t="shared" si="791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90"/>
        <v>January 24</v>
      </c>
      <c r="H18133" s="27">
        <f t="shared" si="791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90"/>
        <v>January 24</v>
      </c>
      <c r="H18134" s="27">
        <f t="shared" si="791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90"/>
        <v>January 24</v>
      </c>
      <c r="H18135" s="27">
        <f t="shared" si="791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90"/>
        <v>January 24</v>
      </c>
      <c r="H18136" s="27">
        <f t="shared" si="791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90"/>
        <v>January 24</v>
      </c>
      <c r="H18137" s="27">
        <f t="shared" si="791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90"/>
        <v>January 24</v>
      </c>
      <c r="H18138" s="27">
        <f t="shared" si="791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90"/>
        <v>January 24</v>
      </c>
      <c r="H18139" s="27">
        <f t="shared" si="791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90"/>
        <v>January 24</v>
      </c>
      <c r="H18140" s="27">
        <f t="shared" si="791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90"/>
        <v>January 24</v>
      </c>
      <c r="H18141" s="27">
        <f t="shared" si="791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90"/>
        <v>January 24</v>
      </c>
      <c r="H18142" s="27">
        <f t="shared" si="791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90"/>
        <v>January 24</v>
      </c>
      <c r="H18143" s="27">
        <f t="shared" si="791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90"/>
        <v>January 24</v>
      </c>
      <c r="H18144" s="27">
        <f t="shared" si="791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90"/>
        <v>January 24</v>
      </c>
      <c r="H18145" s="27">
        <f t="shared" si="791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90"/>
        <v>January 24</v>
      </c>
      <c r="H18146" s="27">
        <f t="shared" si="791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90"/>
        <v>January 24</v>
      </c>
      <c r="H18147" s="27">
        <f t="shared" si="791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90"/>
        <v>January 24</v>
      </c>
      <c r="H18148" s="27">
        <f t="shared" si="791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90"/>
        <v>January 24</v>
      </c>
      <c r="H18149" s="27">
        <f t="shared" si="791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90"/>
        <v>January 24</v>
      </c>
      <c r="H18150" s="27">
        <f t="shared" si="791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90"/>
        <v>January 24</v>
      </c>
      <c r="H18151" s="27">
        <f t="shared" si="791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90"/>
        <v>January 24</v>
      </c>
      <c r="H18152" s="27">
        <f t="shared" si="791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90"/>
        <v>January 24</v>
      </c>
      <c r="H18153" s="27">
        <f t="shared" si="791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90"/>
        <v>January 24</v>
      </c>
      <c r="H18154" s="27">
        <f t="shared" si="791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90"/>
        <v>January 24</v>
      </c>
      <c r="H18155" s="27">
        <f t="shared" si="791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90"/>
        <v>January 24</v>
      </c>
      <c r="H18156" s="27">
        <f t="shared" si="791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90"/>
        <v>January 24</v>
      </c>
      <c r="H18157" s="27">
        <f t="shared" si="791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90"/>
        <v>January 24</v>
      </c>
      <c r="H18158" s="27">
        <f t="shared" si="791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90"/>
        <v>January 24</v>
      </c>
      <c r="H18159" s="27">
        <f t="shared" si="791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90"/>
        <v>January 24</v>
      </c>
      <c r="H18160" s="27">
        <f t="shared" si="791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90"/>
        <v>January 24</v>
      </c>
      <c r="H18161" s="27">
        <f t="shared" si="791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90"/>
        <v>January 24</v>
      </c>
      <c r="H18162" s="27">
        <f t="shared" si="791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90"/>
        <v>January 24</v>
      </c>
      <c r="H18163" s="27">
        <f t="shared" si="791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90"/>
        <v>January 24</v>
      </c>
      <c r="H18164" s="27">
        <f t="shared" si="791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90"/>
        <v>January 24</v>
      </c>
      <c r="H18165" s="27">
        <f t="shared" si="791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90"/>
        <v>January 24</v>
      </c>
      <c r="H18166" s="27">
        <f t="shared" si="791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90"/>
        <v>January 24</v>
      </c>
      <c r="H18167" s="27">
        <f t="shared" si="791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90"/>
        <v>January 24</v>
      </c>
      <c r="H18168" s="27">
        <f t="shared" si="791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90"/>
        <v>January 24</v>
      </c>
      <c r="H18169" s="27">
        <f t="shared" si="791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90"/>
        <v>January 24</v>
      </c>
      <c r="H18170" s="27">
        <f t="shared" si="791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90"/>
        <v>January 24</v>
      </c>
      <c r="H18171" s="27">
        <f t="shared" si="791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90"/>
        <v>January 24</v>
      </c>
      <c r="H18172" s="27">
        <f t="shared" si="791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90"/>
        <v>January 24</v>
      </c>
      <c r="H18173" s="27">
        <f t="shared" si="791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90"/>
        <v>January 24</v>
      </c>
      <c r="H18174" s="27">
        <f t="shared" si="791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90"/>
        <v>January 24</v>
      </c>
      <c r="H18175" s="27">
        <f t="shared" si="791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90"/>
        <v>January 24</v>
      </c>
      <c r="H18176" s="27">
        <f t="shared" si="791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90"/>
        <v>January 24</v>
      </c>
      <c r="H18177" s="27">
        <f t="shared" si="791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2">VLOOKUP(C18178,W:Y,3,TRUE)</f>
        <v>January 24</v>
      </c>
      <c r="H18178" s="27">
        <f t="shared" si="791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2"/>
        <v>January 24</v>
      </c>
      <c r="H18179" s="27">
        <f t="shared" si="791"/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2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2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2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2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2"/>
        <v>January 24</v>
      </c>
      <c r="H18184" s="27">
        <f t="shared" ref="H18184:H18247" si="793">1+H18183</f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2"/>
        <v>January 24</v>
      </c>
      <c r="H18185" s="27">
        <f t="shared" si="793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2"/>
        <v>January 24</v>
      </c>
      <c r="H18186" s="27">
        <f t="shared" si="793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2"/>
        <v>January 24</v>
      </c>
      <c r="H18187" s="27">
        <f t="shared" si="793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2"/>
        <v>January 24</v>
      </c>
      <c r="H18188" s="27">
        <f t="shared" si="793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2"/>
        <v>January 24</v>
      </c>
      <c r="H18189" s="27">
        <f t="shared" si="793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2"/>
        <v>January 24</v>
      </c>
      <c r="H18190" s="27">
        <f t="shared" si="793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2"/>
        <v>January 24</v>
      </c>
      <c r="H18191" s="27">
        <f t="shared" si="793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2"/>
        <v>January 24</v>
      </c>
      <c r="H18192" s="27">
        <f t="shared" si="793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2"/>
        <v>January 24</v>
      </c>
      <c r="H18193" s="27">
        <f t="shared" si="793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2"/>
        <v>January 24</v>
      </c>
      <c r="H18194" s="27">
        <f t="shared" si="793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2"/>
        <v>January 24</v>
      </c>
      <c r="H18195" s="27">
        <f t="shared" si="793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2"/>
        <v>January 24</v>
      </c>
      <c r="H18196" s="27">
        <f t="shared" si="793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2"/>
        <v>January 24</v>
      </c>
      <c r="H18197" s="27">
        <f t="shared" si="793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2"/>
        <v>January 24</v>
      </c>
      <c r="H18198" s="27">
        <f t="shared" si="793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2"/>
        <v>January 24</v>
      </c>
      <c r="H18199" s="27">
        <f t="shared" si="793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2"/>
        <v>January 24</v>
      </c>
      <c r="H18200" s="27">
        <f t="shared" si="793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2"/>
        <v>January 24</v>
      </c>
      <c r="H18201" s="27">
        <f t="shared" si="793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2"/>
        <v>January 24</v>
      </c>
      <c r="H18202" s="27">
        <f t="shared" si="793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2"/>
        <v>January 24</v>
      </c>
      <c r="H18203" s="27">
        <f t="shared" si="793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2"/>
        <v>February 24</v>
      </c>
      <c r="H18204" s="27">
        <f t="shared" si="793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2"/>
        <v>February 24</v>
      </c>
      <c r="H18205" s="27">
        <f t="shared" si="793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2"/>
        <v>February 24</v>
      </c>
      <c r="H18206" s="27">
        <f t="shared" si="793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2"/>
        <v>February 24</v>
      </c>
      <c r="H18207" s="27">
        <f t="shared" si="793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2"/>
        <v>February 24</v>
      </c>
      <c r="H18208" s="27">
        <f t="shared" si="793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2"/>
        <v>February 24</v>
      </c>
      <c r="H18209" s="27">
        <f t="shared" si="793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2"/>
        <v>February 24</v>
      </c>
      <c r="H18210" s="27">
        <f t="shared" si="793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2"/>
        <v>February 24</v>
      </c>
      <c r="H18211" s="27">
        <f t="shared" si="793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2"/>
        <v>February 24</v>
      </c>
      <c r="H18212" s="27">
        <f t="shared" si="793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2"/>
        <v>February 24</v>
      </c>
      <c r="H18213" s="27">
        <f t="shared" si="793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2"/>
        <v>February 24</v>
      </c>
      <c r="H18214" s="27">
        <f t="shared" si="793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2"/>
        <v>February 24</v>
      </c>
      <c r="H18215" s="27">
        <f t="shared" si="793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2"/>
        <v>February 24</v>
      </c>
      <c r="H18216" s="27">
        <f t="shared" si="793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2"/>
        <v>February 24</v>
      </c>
      <c r="H18217" s="27">
        <f t="shared" si="793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2"/>
        <v>February 24</v>
      </c>
      <c r="H18218" s="27">
        <f t="shared" si="793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2"/>
        <v>February 24</v>
      </c>
      <c r="H18219" s="27">
        <f t="shared" si="793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2"/>
        <v>February 24</v>
      </c>
      <c r="H18220" s="27">
        <f t="shared" si="793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2"/>
        <v>February 24</v>
      </c>
      <c r="H18221" s="27">
        <f t="shared" si="793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2"/>
        <v>February 24</v>
      </c>
      <c r="H18222" s="27">
        <f t="shared" si="793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2"/>
        <v>February 24</v>
      </c>
      <c r="H18223" s="27">
        <f t="shared" si="793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2"/>
        <v>February 24</v>
      </c>
      <c r="H18224" s="27">
        <f t="shared" si="793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2"/>
        <v>February 24</v>
      </c>
      <c r="H18225" s="27">
        <f t="shared" si="793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2"/>
        <v>February 24</v>
      </c>
      <c r="H18226" s="27">
        <f t="shared" si="793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2"/>
        <v>February 24</v>
      </c>
      <c r="H18227" s="27">
        <f t="shared" si="793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2"/>
        <v>February 24</v>
      </c>
      <c r="H18228" s="27">
        <f t="shared" si="793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2"/>
        <v>February 24</v>
      </c>
      <c r="H18229" s="27">
        <f t="shared" si="793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2"/>
        <v>February 24</v>
      </c>
      <c r="H18230" s="27">
        <f t="shared" si="793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2"/>
        <v>February 24</v>
      </c>
      <c r="H18231" s="27">
        <f t="shared" si="793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2"/>
        <v>February 24</v>
      </c>
      <c r="H18232" s="27">
        <f t="shared" si="793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2"/>
        <v>February 24</v>
      </c>
      <c r="H18233" s="27">
        <f t="shared" si="793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2"/>
        <v>February 24</v>
      </c>
      <c r="H18234" s="27">
        <f t="shared" si="793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2"/>
        <v>February 24</v>
      </c>
      <c r="H18235" s="27">
        <f t="shared" si="793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2"/>
        <v>February 24</v>
      </c>
      <c r="H18236" s="27">
        <f t="shared" si="793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2"/>
        <v>February 24</v>
      </c>
      <c r="H18237" s="27">
        <f t="shared" si="793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2"/>
        <v>February 24</v>
      </c>
      <c r="H18238" s="27">
        <f t="shared" si="793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2"/>
        <v>February 24</v>
      </c>
      <c r="H18239" s="27">
        <f t="shared" si="793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2"/>
        <v>February 24</v>
      </c>
      <c r="H18240" s="27">
        <f t="shared" si="793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2"/>
        <v>February 24</v>
      </c>
      <c r="H18241" s="27">
        <f t="shared" si="793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4">VLOOKUP(C18242,W:Y,3,TRUE)</f>
        <v>February 24</v>
      </c>
      <c r="H18242" s="27">
        <f t="shared" si="793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4"/>
        <v>February 24</v>
      </c>
      <c r="H18243" s="27">
        <f t="shared" si="793"/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4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4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4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4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4"/>
        <v>February 24</v>
      </c>
      <c r="H18248" s="27">
        <f t="shared" ref="H18248:H18311" si="795">1+H18247</f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4"/>
        <v>February 24</v>
      </c>
      <c r="H18249" s="27">
        <f t="shared" si="795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4"/>
        <v>February 24</v>
      </c>
      <c r="H18250" s="27">
        <f t="shared" si="795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4"/>
        <v>February 24</v>
      </c>
      <c r="H18251" s="27">
        <f t="shared" si="795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4"/>
        <v>February 24</v>
      </c>
      <c r="H18252" s="27">
        <f t="shared" si="795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4"/>
        <v>February 24</v>
      </c>
      <c r="H18253" s="27">
        <f t="shared" si="795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4"/>
        <v>February 24</v>
      </c>
      <c r="H18254" s="27">
        <f t="shared" si="795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4"/>
        <v>February 24</v>
      </c>
      <c r="H18255" s="27">
        <f t="shared" si="795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4"/>
        <v>February 24</v>
      </c>
      <c r="H18256" s="27">
        <f t="shared" si="795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4"/>
        <v>February 24</v>
      </c>
      <c r="H18257" s="27">
        <f t="shared" si="795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4"/>
        <v>February 24</v>
      </c>
      <c r="H18258" s="27">
        <f t="shared" si="795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4"/>
        <v>February 24</v>
      </c>
      <c r="H18259" s="27">
        <f t="shared" si="795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4"/>
        <v>February 24</v>
      </c>
      <c r="H18260" s="27">
        <f t="shared" si="795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4"/>
        <v>February 24</v>
      </c>
      <c r="H18261" s="27">
        <f t="shared" si="795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4"/>
        <v>February 24</v>
      </c>
      <c r="H18262" s="27">
        <f t="shared" si="795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4"/>
        <v>February 24</v>
      </c>
      <c r="H18263" s="27">
        <f t="shared" si="795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4"/>
        <v>February 24</v>
      </c>
      <c r="H18264" s="27">
        <f t="shared" si="795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4"/>
        <v>February 24</v>
      </c>
      <c r="H18265" s="27">
        <f t="shared" si="795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4"/>
        <v>February 24</v>
      </c>
      <c r="H18266" s="27">
        <f t="shared" si="795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4"/>
        <v>February 24</v>
      </c>
      <c r="H18267" s="27">
        <f t="shared" si="795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4"/>
        <v>February 24</v>
      </c>
      <c r="H18268" s="27">
        <f t="shared" si="795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4"/>
        <v>February 24</v>
      </c>
      <c r="H18269" s="27">
        <f t="shared" si="795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4"/>
        <v>February 24</v>
      </c>
      <c r="H18270" s="27">
        <f t="shared" si="795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4"/>
        <v>February 24</v>
      </c>
      <c r="H18271" s="27">
        <f t="shared" si="795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4"/>
        <v>February 24</v>
      </c>
      <c r="H18272" s="27">
        <f t="shared" si="795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4"/>
        <v>February 24</v>
      </c>
      <c r="H18273" s="27">
        <f t="shared" si="795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4"/>
        <v>February 24</v>
      </c>
      <c r="H18274" s="27">
        <f t="shared" si="795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4"/>
        <v>February 24</v>
      </c>
      <c r="H18275" s="27">
        <f t="shared" si="795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4"/>
        <v>February 24</v>
      </c>
      <c r="H18276" s="27">
        <f t="shared" si="795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4"/>
        <v>February 24</v>
      </c>
      <c r="H18277" s="27">
        <f t="shared" si="795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4"/>
        <v>February 24</v>
      </c>
      <c r="H18278" s="27">
        <f t="shared" si="795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4"/>
        <v>February 24</v>
      </c>
      <c r="H18279" s="27">
        <f t="shared" si="795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4"/>
        <v>February 24</v>
      </c>
      <c r="H18280" s="27">
        <f t="shared" si="795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4"/>
        <v>February 24</v>
      </c>
      <c r="H18281" s="27">
        <f t="shared" si="795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4"/>
        <v>February 24</v>
      </c>
      <c r="H18282" s="27">
        <f t="shared" si="795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4"/>
        <v>February 24</v>
      </c>
      <c r="H18283" s="27">
        <f t="shared" si="795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4"/>
        <v>February 24</v>
      </c>
      <c r="H18284" s="27">
        <f t="shared" si="795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4"/>
        <v>February 24</v>
      </c>
      <c r="H18285" s="27">
        <f t="shared" si="795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4"/>
        <v>February 24</v>
      </c>
      <c r="H18286" s="27">
        <f t="shared" si="795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4"/>
        <v>February 24</v>
      </c>
      <c r="H18287" s="27">
        <f t="shared" si="795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4"/>
        <v>February 24</v>
      </c>
      <c r="H18288" s="27">
        <f t="shared" si="795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4"/>
        <v>February 24</v>
      </c>
      <c r="H18289" s="27">
        <f t="shared" si="795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4"/>
        <v>February 24</v>
      </c>
      <c r="H18290" s="27">
        <f t="shared" si="795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4"/>
        <v>February 24</v>
      </c>
      <c r="H18291" s="27">
        <f t="shared" si="795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4"/>
        <v>February 24</v>
      </c>
      <c r="H18292" s="27">
        <f t="shared" si="795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4"/>
        <v>February 24</v>
      </c>
      <c r="H18293" s="27">
        <f t="shared" si="795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4"/>
        <v>February 24</v>
      </c>
      <c r="H18294" s="27">
        <f t="shared" si="795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4"/>
        <v>February 24</v>
      </c>
      <c r="H18295" s="27">
        <f t="shared" si="795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4"/>
        <v>February 24</v>
      </c>
      <c r="H18296" s="27">
        <f t="shared" si="795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4"/>
        <v>February 24</v>
      </c>
      <c r="H18297" s="27">
        <f t="shared" si="795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4"/>
        <v>February 24</v>
      </c>
      <c r="H18298" s="27">
        <f t="shared" si="795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4"/>
        <v>February 24</v>
      </c>
      <c r="H18299" s="27">
        <f t="shared" si="795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4"/>
        <v>February 24</v>
      </c>
      <c r="H18300" s="27">
        <f t="shared" si="795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4"/>
        <v>February 24</v>
      </c>
      <c r="H18301" s="27">
        <f t="shared" si="795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4"/>
        <v>February 24</v>
      </c>
      <c r="H18302" s="27">
        <f t="shared" si="795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4"/>
        <v>February 24</v>
      </c>
      <c r="H18303" s="27">
        <f t="shared" si="795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4"/>
        <v>February 24</v>
      </c>
      <c r="H18304" s="27">
        <f t="shared" si="795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4"/>
        <v>February 24</v>
      </c>
      <c r="H18305" s="27">
        <f t="shared" si="795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6">VLOOKUP(C18306,W:Y,3,TRUE)</f>
        <v>February 24</v>
      </c>
      <c r="H18306" s="27">
        <f t="shared" si="795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6"/>
        <v>February 24</v>
      </c>
      <c r="H18307" s="27">
        <f t="shared" si="795"/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6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6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6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6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6"/>
        <v>February 24</v>
      </c>
      <c r="H18312" s="27">
        <f t="shared" ref="H18312:H18375" si="797">1+H18311</f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6"/>
        <v>February 24</v>
      </c>
      <c r="H18313" s="27">
        <f t="shared" si="797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6"/>
        <v>February 24</v>
      </c>
      <c r="H18314" s="27">
        <f t="shared" si="797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6"/>
        <v>February 24</v>
      </c>
      <c r="H18315" s="27">
        <f t="shared" si="797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6"/>
        <v>February 24</v>
      </c>
      <c r="H18316" s="27">
        <f t="shared" si="797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6"/>
        <v>February 24</v>
      </c>
      <c r="H18317" s="27">
        <f t="shared" si="797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6"/>
        <v>February 24</v>
      </c>
      <c r="H18318" s="27">
        <f t="shared" si="797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6"/>
        <v>February 24</v>
      </c>
      <c r="H18319" s="27">
        <f t="shared" si="797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6"/>
        <v>February 24</v>
      </c>
      <c r="H18320" s="27">
        <f t="shared" si="797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6"/>
        <v>February 24</v>
      </c>
      <c r="H18321" s="27">
        <f t="shared" si="797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6"/>
        <v>February 24</v>
      </c>
      <c r="H18322" s="27">
        <f t="shared" si="797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6"/>
        <v>February 24</v>
      </c>
      <c r="H18323" s="27">
        <f t="shared" si="797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6"/>
        <v>February 24</v>
      </c>
      <c r="H18324" s="27">
        <f t="shared" si="797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6"/>
        <v>February 24</v>
      </c>
      <c r="H18325" s="27">
        <f t="shared" si="797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6"/>
        <v>February 24</v>
      </c>
      <c r="H18326" s="27">
        <f t="shared" si="797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6"/>
        <v>February 24</v>
      </c>
      <c r="H18327" s="27">
        <f t="shared" si="797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6"/>
        <v>February 24</v>
      </c>
      <c r="H18328" s="27">
        <f t="shared" si="797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6"/>
        <v>February 24</v>
      </c>
      <c r="H18329" s="27">
        <f t="shared" si="797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6"/>
        <v>February 24</v>
      </c>
      <c r="H18330" s="27">
        <f t="shared" si="797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6"/>
        <v>February 24</v>
      </c>
      <c r="H18331" s="27">
        <f t="shared" si="797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6"/>
        <v>February 24</v>
      </c>
      <c r="H18332" s="27">
        <f t="shared" si="797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6"/>
        <v>February 24</v>
      </c>
      <c r="H18333" s="27">
        <f t="shared" si="797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6"/>
        <v>February 24</v>
      </c>
      <c r="H18334" s="27">
        <f t="shared" si="797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6"/>
        <v>February 24</v>
      </c>
      <c r="H18335" s="27">
        <f t="shared" si="797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6"/>
        <v>February 24</v>
      </c>
      <c r="H18336" s="27">
        <f t="shared" si="797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6"/>
        <v>February 24</v>
      </c>
      <c r="H18337" s="27">
        <f t="shared" si="797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6"/>
        <v>February 24</v>
      </c>
      <c r="H18338" s="27">
        <f t="shared" si="797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6"/>
        <v>February 24</v>
      </c>
      <c r="H18339" s="27">
        <f t="shared" si="797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6"/>
        <v>February 24</v>
      </c>
      <c r="H18340" s="27">
        <f t="shared" si="797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6"/>
        <v>February 24</v>
      </c>
      <c r="H18341" s="27">
        <f t="shared" si="797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6"/>
        <v>February 24</v>
      </c>
      <c r="H18342" s="27">
        <f t="shared" si="797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6"/>
        <v>February 24</v>
      </c>
      <c r="H18343" s="27">
        <f t="shared" si="797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6"/>
        <v>February 24</v>
      </c>
      <c r="H18344" s="27">
        <f t="shared" si="797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6"/>
        <v>February 24</v>
      </c>
      <c r="H18345" s="27">
        <f t="shared" si="797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6"/>
        <v>February 24</v>
      </c>
      <c r="H18346" s="27">
        <f t="shared" si="797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6"/>
        <v>February 24</v>
      </c>
      <c r="H18347" s="27">
        <f t="shared" si="797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6"/>
        <v>February 24</v>
      </c>
      <c r="H18348" s="27">
        <f t="shared" si="797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6"/>
        <v>February 24</v>
      </c>
      <c r="H18349" s="27">
        <f t="shared" si="797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6"/>
        <v>February 24</v>
      </c>
      <c r="H18350" s="27">
        <f t="shared" si="797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6"/>
        <v>February 24</v>
      </c>
      <c r="H18351" s="27">
        <f t="shared" si="797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6"/>
        <v>February 24</v>
      </c>
      <c r="H18352" s="27">
        <f t="shared" si="797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6"/>
        <v>February 24</v>
      </c>
      <c r="H18353" s="27">
        <f t="shared" si="797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6"/>
        <v>February 24</v>
      </c>
      <c r="H18354" s="27">
        <f t="shared" si="797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6"/>
        <v>February 24</v>
      </c>
      <c r="H18355" s="27">
        <f t="shared" si="797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6"/>
        <v>February 24</v>
      </c>
      <c r="H18356" s="27">
        <f t="shared" si="797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6"/>
        <v>February 24</v>
      </c>
      <c r="H18357" s="27">
        <f t="shared" si="797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6"/>
        <v>February 24</v>
      </c>
      <c r="H18358" s="27">
        <f t="shared" si="797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6"/>
        <v>February 24</v>
      </c>
      <c r="H18359" s="27">
        <f t="shared" si="797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6"/>
        <v>February 24</v>
      </c>
      <c r="H18360" s="27">
        <f t="shared" si="797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6"/>
        <v>February 24</v>
      </c>
      <c r="H18361" s="27">
        <f t="shared" si="797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6"/>
        <v>February 24</v>
      </c>
      <c r="H18362" s="27">
        <f t="shared" si="797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6"/>
        <v>February 24</v>
      </c>
      <c r="H18363" s="27">
        <f t="shared" si="797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6"/>
        <v>February 24</v>
      </c>
      <c r="H18364" s="27">
        <f t="shared" si="797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6"/>
        <v>March 24</v>
      </c>
      <c r="H18365" s="27">
        <f t="shared" si="797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6"/>
        <v>March 24</v>
      </c>
      <c r="H18366" s="27">
        <f t="shared" si="797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6"/>
        <v>March 24</v>
      </c>
      <c r="H18367" s="27">
        <f t="shared" si="797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6"/>
        <v>March 24</v>
      </c>
      <c r="H18368" s="27">
        <f t="shared" si="797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6"/>
        <v>March 24</v>
      </c>
      <c r="H18369" s="27">
        <f t="shared" si="797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8">VLOOKUP(C18370,W:Y,3,TRUE)</f>
        <v>March 24</v>
      </c>
      <c r="H18370" s="27">
        <f t="shared" si="797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8"/>
        <v>March 24</v>
      </c>
      <c r="H18371" s="27">
        <f t="shared" si="797"/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8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8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8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8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8"/>
        <v>March 24</v>
      </c>
      <c r="H18376" s="27">
        <f t="shared" ref="H18376:H18439" si="799">1+H18375</f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8"/>
        <v>March 24</v>
      </c>
      <c r="H18377" s="27">
        <f t="shared" si="799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8"/>
        <v>March 24</v>
      </c>
      <c r="H18378" s="27">
        <f t="shared" si="799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8"/>
        <v>March 24</v>
      </c>
      <c r="H18379" s="27">
        <f t="shared" si="799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8"/>
        <v>March 24</v>
      </c>
      <c r="H18380" s="27">
        <f t="shared" si="799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8"/>
        <v>March 24</v>
      </c>
      <c r="H18381" s="27">
        <f t="shared" si="799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8"/>
        <v>March 24</v>
      </c>
      <c r="H18382" s="27">
        <f t="shared" si="799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8"/>
        <v>March 24</v>
      </c>
      <c r="H18383" s="27">
        <f t="shared" si="799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8"/>
        <v>March 24</v>
      </c>
      <c r="H18384" s="27">
        <f t="shared" si="799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8"/>
        <v>March 24</v>
      </c>
      <c r="H18385" s="27">
        <f t="shared" si="799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8"/>
        <v>March 24</v>
      </c>
      <c r="H18386" s="27">
        <f t="shared" si="799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8"/>
        <v>March 24</v>
      </c>
      <c r="H18387" s="27">
        <f t="shared" si="799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8"/>
        <v>March 24</v>
      </c>
      <c r="H18388" s="27">
        <f t="shared" si="799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8"/>
        <v>March 24</v>
      </c>
      <c r="H18389" s="27">
        <f t="shared" si="799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8"/>
        <v>March 24</v>
      </c>
      <c r="H18390" s="27">
        <f t="shared" si="799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8"/>
        <v>March 24</v>
      </c>
      <c r="H18391" s="27">
        <f t="shared" si="799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8"/>
        <v>March 24</v>
      </c>
      <c r="H18392" s="27">
        <f t="shared" si="799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8"/>
        <v>March 24</v>
      </c>
      <c r="H18393" s="27">
        <f t="shared" si="799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8"/>
        <v>March 24</v>
      </c>
      <c r="H18394" s="27">
        <f t="shared" si="799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8"/>
        <v>March 24</v>
      </c>
      <c r="H18395" s="27">
        <f t="shared" si="799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8"/>
        <v>March 24</v>
      </c>
      <c r="H18396" s="27">
        <f t="shared" si="799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8"/>
        <v>March 24</v>
      </c>
      <c r="H18397" s="27">
        <f t="shared" si="799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8"/>
        <v>March 24</v>
      </c>
      <c r="H18398" s="27">
        <f t="shared" si="799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8"/>
        <v>March 24</v>
      </c>
      <c r="H18399" s="27">
        <f t="shared" si="799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8"/>
        <v>March 24</v>
      </c>
      <c r="H18400" s="27">
        <f t="shared" si="799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8"/>
        <v>March 24</v>
      </c>
      <c r="H18401" s="27">
        <f t="shared" si="799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8"/>
        <v>March 24</v>
      </c>
      <c r="H18402" s="27">
        <f t="shared" si="799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8"/>
        <v>March 24</v>
      </c>
      <c r="H18403" s="27">
        <f t="shared" si="799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8"/>
        <v>March 24</v>
      </c>
      <c r="H18404" s="27">
        <f t="shared" si="799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8"/>
        <v>March 24</v>
      </c>
      <c r="H18405" s="27">
        <f t="shared" si="799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8"/>
        <v>March 24</v>
      </c>
      <c r="H18406" s="27">
        <f t="shared" si="799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8"/>
        <v>March 24</v>
      </c>
      <c r="H18407" s="27">
        <f t="shared" si="799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8"/>
        <v>March 24</v>
      </c>
      <c r="H18408" s="27">
        <f t="shared" si="799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8"/>
        <v>March 24</v>
      </c>
      <c r="H18409" s="27">
        <f t="shared" si="799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8"/>
        <v>March 24</v>
      </c>
      <c r="H18410" s="27">
        <f t="shared" si="799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8"/>
        <v>March 24</v>
      </c>
      <c r="H18411" s="27">
        <f t="shared" si="799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8"/>
        <v>March 24</v>
      </c>
      <c r="H18412" s="27">
        <f t="shared" si="799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8"/>
        <v>March 24</v>
      </c>
      <c r="H18413" s="27">
        <f t="shared" si="799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8"/>
        <v>March 24</v>
      </c>
      <c r="H18414" s="27">
        <f t="shared" si="799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8"/>
        <v>March 24</v>
      </c>
      <c r="H18415" s="27">
        <f t="shared" si="799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8"/>
        <v>March 24</v>
      </c>
      <c r="H18416" s="27">
        <f t="shared" si="799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8"/>
        <v>March 24</v>
      </c>
      <c r="H18417" s="27">
        <f t="shared" si="799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8"/>
        <v>March 24</v>
      </c>
      <c r="H18418" s="27">
        <f t="shared" si="799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8"/>
        <v>March 24</v>
      </c>
      <c r="H18419" s="27">
        <f t="shared" si="799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8"/>
        <v>March 24</v>
      </c>
      <c r="H18420" s="27">
        <f t="shared" si="799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8"/>
        <v>March 24</v>
      </c>
      <c r="H18421" s="27">
        <f t="shared" si="799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8"/>
        <v>March 24</v>
      </c>
      <c r="H18422" s="27">
        <f t="shared" si="799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8"/>
        <v>March 24</v>
      </c>
      <c r="H18423" s="27">
        <f t="shared" si="799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8"/>
        <v>March 24</v>
      </c>
      <c r="H18424" s="27">
        <f t="shared" si="799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8"/>
        <v>March 24</v>
      </c>
      <c r="H18425" s="27">
        <f t="shared" si="799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8"/>
        <v>March 24</v>
      </c>
      <c r="H18426" s="27">
        <f t="shared" si="799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8"/>
        <v>March 24</v>
      </c>
      <c r="H18427" s="27">
        <f t="shared" si="799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8"/>
        <v>March 24</v>
      </c>
      <c r="H18428" s="27">
        <f t="shared" si="799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8"/>
        <v>March 24</v>
      </c>
      <c r="H18429" s="27">
        <f t="shared" si="799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8"/>
        <v>March 24</v>
      </c>
      <c r="H18430" s="27">
        <f t="shared" si="799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8"/>
        <v>March 24</v>
      </c>
      <c r="H18431" s="27">
        <f t="shared" si="799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8"/>
        <v>March 24</v>
      </c>
      <c r="H18432" s="27">
        <f t="shared" si="799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8"/>
        <v>March 24</v>
      </c>
      <c r="H18433" s="27">
        <f t="shared" si="799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58" si="800">VLOOKUP(C18434,W:Y,3,TRUE)</f>
        <v>March 24</v>
      </c>
      <c r="H18434" s="27">
        <f t="shared" si="799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800"/>
        <v>March 24</v>
      </c>
      <c r="H18435" s="27">
        <f t="shared" si="799"/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800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800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800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800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800"/>
        <v>March 24</v>
      </c>
      <c r="H18440" s="27">
        <f t="shared" ref="H18440:H18503" si="801">1+H18439</f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800"/>
        <v>March 24</v>
      </c>
      <c r="H18441" s="27">
        <f t="shared" si="801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800"/>
        <v>March 24</v>
      </c>
      <c r="H18442" s="27">
        <f t="shared" si="801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800"/>
        <v>March 24</v>
      </c>
      <c r="H18443" s="27">
        <f t="shared" si="801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800"/>
        <v>March 24</v>
      </c>
      <c r="H18444" s="27">
        <f t="shared" si="801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800"/>
        <v>March 24</v>
      </c>
      <c r="H18445" s="27">
        <f t="shared" si="801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800"/>
        <v>March 24</v>
      </c>
      <c r="H18446" s="27">
        <f t="shared" si="801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800"/>
        <v>March 24</v>
      </c>
      <c r="H18447" s="27">
        <f t="shared" si="801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800"/>
        <v>March 24</v>
      </c>
      <c r="H18448" s="27">
        <f t="shared" si="801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800"/>
        <v>March 24</v>
      </c>
      <c r="H18449" s="27">
        <f t="shared" si="801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800"/>
        <v>March 24</v>
      </c>
      <c r="H18450" s="27">
        <f t="shared" si="801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800"/>
        <v>March 24</v>
      </c>
      <c r="H18451" s="27">
        <f t="shared" si="801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800"/>
        <v>March 24</v>
      </c>
      <c r="H18452" s="27">
        <f t="shared" si="801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800"/>
        <v>March 24</v>
      </c>
      <c r="H18453" s="27">
        <f t="shared" si="801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800"/>
        <v>March 24</v>
      </c>
      <c r="H18454" s="27">
        <f t="shared" si="801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800"/>
        <v>March 24</v>
      </c>
      <c r="H18455" s="27">
        <f t="shared" si="801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800"/>
        <v>March 24</v>
      </c>
      <c r="H18456" s="27">
        <f t="shared" si="801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800"/>
        <v>March 24</v>
      </c>
      <c r="H18457" s="27">
        <f t="shared" si="801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800"/>
        <v>March 24</v>
      </c>
      <c r="H18458" s="27">
        <f t="shared" si="801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ref="G18459" si="802">VLOOKUP(C18459,W:Y,3,TRUE)</f>
        <v>March 24</v>
      </c>
      <c r="H18459" s="27">
        <f t="shared" si="801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ref="G18460:G18523" si="803">VLOOKUP(C18460,W:Y,3,TRUE)</f>
        <v>March 24</v>
      </c>
      <c r="H18460" s="27">
        <f>1+H18459</f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803"/>
        <v>March 24</v>
      </c>
      <c r="H18461" s="27">
        <f t="shared" si="801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803"/>
        <v>March 24</v>
      </c>
      <c r="H18462" s="27">
        <f t="shared" si="801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803"/>
        <v>March 24</v>
      </c>
      <c r="H18463" s="27">
        <f t="shared" si="801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803"/>
        <v>March 24</v>
      </c>
      <c r="H18464" s="27">
        <f t="shared" si="801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803"/>
        <v>March 24</v>
      </c>
      <c r="H18465" s="27">
        <f t="shared" si="801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803"/>
        <v>March 24</v>
      </c>
      <c r="H18466" s="27">
        <f t="shared" si="801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803"/>
        <v>March 24</v>
      </c>
      <c r="H18467" s="27">
        <f t="shared" si="801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803"/>
        <v>March 24</v>
      </c>
      <c r="H18468" s="27">
        <f t="shared" si="801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803"/>
        <v>March 24</v>
      </c>
      <c r="H18469" s="27">
        <f t="shared" si="801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803"/>
        <v>March 24</v>
      </c>
      <c r="H18470" s="27">
        <f t="shared" si="801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803"/>
        <v>March 24</v>
      </c>
      <c r="H18471" s="27">
        <f t="shared" si="801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803"/>
        <v>March 24</v>
      </c>
      <c r="H18472" s="27">
        <f t="shared" si="801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803"/>
        <v>March 24</v>
      </c>
      <c r="H18473" s="27">
        <f t="shared" si="801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803"/>
        <v>March 24</v>
      </c>
      <c r="H18474" s="27">
        <f t="shared" si="801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803"/>
        <v>March 24</v>
      </c>
      <c r="H18475" s="27">
        <f t="shared" si="801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803"/>
        <v>March 24</v>
      </c>
      <c r="H18476" s="27">
        <f t="shared" si="801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803"/>
        <v>March 24</v>
      </c>
      <c r="H18477" s="27">
        <f t="shared" si="801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803"/>
        <v>March 24</v>
      </c>
      <c r="H18478" s="27">
        <f t="shared" si="801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803"/>
        <v>March 24</v>
      </c>
      <c r="H18479" s="27">
        <f t="shared" si="801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803"/>
        <v>March 24</v>
      </c>
      <c r="H18480" s="27">
        <f t="shared" si="801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803"/>
        <v>March 24</v>
      </c>
      <c r="H18481" s="27">
        <f t="shared" si="801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803"/>
        <v>March 24</v>
      </c>
      <c r="H18482" s="27">
        <f t="shared" si="801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803"/>
        <v>March 24</v>
      </c>
      <c r="H18483" s="27">
        <f t="shared" si="801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803"/>
        <v>March 24</v>
      </c>
      <c r="H18484" s="27">
        <f t="shared" si="801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803"/>
        <v>March 24</v>
      </c>
      <c r="H18485" s="27">
        <f t="shared" si="801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803"/>
        <v>March 24</v>
      </c>
      <c r="H18486" s="27">
        <f t="shared" si="801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803"/>
        <v>March 24</v>
      </c>
      <c r="H18487" s="27">
        <f t="shared" si="801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803"/>
        <v>March 24</v>
      </c>
      <c r="H18488" s="27">
        <f t="shared" si="801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803"/>
        <v>March 24</v>
      </c>
      <c r="H18489" s="27">
        <f t="shared" si="801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803"/>
        <v>March 24</v>
      </c>
      <c r="H18490" s="27">
        <f t="shared" si="801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803"/>
        <v>March 24</v>
      </c>
      <c r="H18491" s="27">
        <f t="shared" si="801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803"/>
        <v>March 24</v>
      </c>
      <c r="H18492" s="27">
        <f t="shared" si="801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803"/>
        <v>March 24</v>
      </c>
      <c r="H18493" s="27">
        <f t="shared" si="801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803"/>
        <v>March 24</v>
      </c>
      <c r="H18494" s="27">
        <f t="shared" si="801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803"/>
        <v>March 24</v>
      </c>
      <c r="H18495" s="27">
        <f t="shared" si="801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803"/>
        <v>March 24</v>
      </c>
      <c r="H18496" s="27">
        <f t="shared" si="801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803"/>
        <v>March 24</v>
      </c>
      <c r="H18497" s="27">
        <f t="shared" si="801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si="803"/>
        <v>March 24</v>
      </c>
      <c r="H18498" s="27">
        <f t="shared" si="801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3"/>
        <v>March 24</v>
      </c>
      <c r="H18499" s="27">
        <f t="shared" si="801"/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3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3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3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3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3"/>
        <v>March 24</v>
      </c>
      <c r="H18504" s="27">
        <f t="shared" ref="H18504:H18567" si="804">1+H18503</f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3"/>
        <v>March 24</v>
      </c>
      <c r="H18505" s="27">
        <f t="shared" si="804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3"/>
        <v>March 24</v>
      </c>
      <c r="H18506" s="27">
        <f t="shared" si="804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3"/>
        <v>March 24</v>
      </c>
      <c r="H18507" s="27">
        <f t="shared" si="804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3"/>
        <v>March 24</v>
      </c>
      <c r="H18508" s="27">
        <f t="shared" si="804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3"/>
        <v>March 24</v>
      </c>
      <c r="H18509" s="27">
        <f t="shared" si="804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3"/>
        <v>March 24</v>
      </c>
      <c r="H18510" s="27">
        <f t="shared" si="804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3"/>
        <v>March 24</v>
      </c>
      <c r="H18511" s="27">
        <f t="shared" si="804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3"/>
        <v>March 24</v>
      </c>
      <c r="H18512" s="27">
        <f t="shared" si="804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3"/>
        <v>March 24</v>
      </c>
      <c r="H18513" s="27">
        <f t="shared" si="804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3"/>
        <v>March 24</v>
      </c>
      <c r="H18514" s="27">
        <f t="shared" si="804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3"/>
        <v>March 24</v>
      </c>
      <c r="H18515" s="27">
        <f t="shared" si="804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3"/>
        <v>March 24</v>
      </c>
      <c r="H18516" s="27">
        <f t="shared" si="804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3"/>
        <v>March 24</v>
      </c>
      <c r="H18517" s="27">
        <f t="shared" si="804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3"/>
        <v>March 24</v>
      </c>
      <c r="H18518" s="27">
        <f t="shared" si="804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3"/>
        <v>March 24</v>
      </c>
      <c r="H18519" s="27">
        <f t="shared" si="804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3"/>
        <v>March 24</v>
      </c>
      <c r="H18520" s="27">
        <f t="shared" si="804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3"/>
        <v>March 24</v>
      </c>
      <c r="H18521" s="27">
        <f t="shared" si="804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3"/>
        <v>March 24</v>
      </c>
      <c r="H18522" s="27">
        <f t="shared" si="804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3"/>
        <v>March 24</v>
      </c>
      <c r="H18523" s="27">
        <f t="shared" si="804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ref="G18524:G18587" si="805">VLOOKUP(C18524,W:Y,3,TRUE)</f>
        <v>March 24</v>
      </c>
      <c r="H18524" s="27">
        <f t="shared" si="804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5"/>
        <v>March 24</v>
      </c>
      <c r="H18525" s="27">
        <f t="shared" si="804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5"/>
        <v>March 24</v>
      </c>
      <c r="H18526" s="27">
        <f t="shared" si="804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5"/>
        <v>March 24</v>
      </c>
      <c r="H18527" s="27">
        <f t="shared" si="804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5"/>
        <v>March 24</v>
      </c>
      <c r="H18528" s="27">
        <f t="shared" si="804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5"/>
        <v>March 24</v>
      </c>
      <c r="H18529" s="27">
        <f t="shared" si="804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5"/>
        <v>March 24</v>
      </c>
      <c r="H18530" s="27">
        <f t="shared" si="804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5"/>
        <v>March 24</v>
      </c>
      <c r="H18531" s="27">
        <f t="shared" si="804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5"/>
        <v>March 24</v>
      </c>
      <c r="H18532" s="27">
        <f t="shared" si="804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5"/>
        <v>March 24</v>
      </c>
      <c r="H18533" s="27">
        <f t="shared" si="804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5"/>
        <v>March 24</v>
      </c>
      <c r="H18534" s="27">
        <f t="shared" si="804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5"/>
        <v>March 24</v>
      </c>
      <c r="H18535" s="27">
        <f t="shared" si="804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5"/>
        <v>March 24</v>
      </c>
      <c r="H18536" s="27">
        <f t="shared" si="804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5"/>
        <v>March 24</v>
      </c>
      <c r="H18537" s="27">
        <f t="shared" si="804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5"/>
        <v>March 24</v>
      </c>
      <c r="H18538" s="27">
        <f t="shared" si="804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5"/>
        <v>March 24</v>
      </c>
      <c r="H18539" s="27">
        <f t="shared" si="804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5"/>
        <v>March 24</v>
      </c>
      <c r="H18540" s="27">
        <f t="shared" si="804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5"/>
        <v>March 24</v>
      </c>
      <c r="H18541" s="27">
        <f t="shared" si="804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5"/>
        <v>March 24</v>
      </c>
      <c r="H18542" s="27">
        <f t="shared" si="804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5"/>
        <v>March 24</v>
      </c>
      <c r="H18543" s="27">
        <f t="shared" si="804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5"/>
        <v>March 24</v>
      </c>
      <c r="H18544" s="27">
        <f t="shared" si="804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5"/>
        <v>March 24</v>
      </c>
      <c r="H18545" s="27">
        <f t="shared" si="804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5"/>
        <v>March 24</v>
      </c>
      <c r="H18546" s="27">
        <f t="shared" si="804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5"/>
        <v>March 24</v>
      </c>
      <c r="H18547" s="27">
        <f t="shared" si="804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5"/>
        <v>March 24</v>
      </c>
      <c r="H18548" s="27">
        <f t="shared" si="804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5"/>
        <v>March 24</v>
      </c>
      <c r="H18549" s="27">
        <f t="shared" si="804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5"/>
        <v>March 24</v>
      </c>
      <c r="H18550" s="27">
        <f t="shared" si="804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5"/>
        <v>March 24</v>
      </c>
      <c r="H18551" s="27">
        <f t="shared" si="804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5"/>
        <v>March 24</v>
      </c>
      <c r="H18552" s="27">
        <f t="shared" si="804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5"/>
        <v>March 24</v>
      </c>
      <c r="H18553" s="27">
        <f t="shared" si="804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5"/>
        <v>March 24</v>
      </c>
      <c r="H18554" s="27">
        <f t="shared" si="804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5"/>
        <v>March 24</v>
      </c>
      <c r="H18555" s="27">
        <f t="shared" si="804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5"/>
        <v>March 24</v>
      </c>
      <c r="H18556" s="27">
        <f t="shared" si="804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5"/>
        <v>March 24</v>
      </c>
      <c r="H18557" s="27">
        <f t="shared" si="804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5"/>
        <v>March 24</v>
      </c>
      <c r="H18558" s="27">
        <f t="shared" si="804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5"/>
        <v>March 24</v>
      </c>
      <c r="H18559" s="27">
        <f t="shared" si="804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5"/>
        <v>March 24</v>
      </c>
      <c r="H18560" s="27">
        <f t="shared" si="804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5"/>
        <v>March 24</v>
      </c>
      <c r="H18561" s="27">
        <f t="shared" si="804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si="805"/>
        <v>March 24</v>
      </c>
      <c r="H18562" s="27">
        <f t="shared" si="804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5"/>
        <v>March 24</v>
      </c>
      <c r="H18563" s="27">
        <f t="shared" si="804"/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5"/>
        <v>March 24</v>
      </c>
      <c r="H18564" s="27">
        <f t="shared" si="804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5"/>
        <v>March 24</v>
      </c>
      <c r="H18565" s="27">
        <f t="shared" si="804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5"/>
        <v>March 24</v>
      </c>
      <c r="H18566" s="27">
        <f t="shared" si="804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5"/>
        <v>March 24</v>
      </c>
      <c r="H18567" s="27">
        <f t="shared" si="804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5"/>
        <v>March 24</v>
      </c>
      <c r="H18568" s="27">
        <f t="shared" ref="H18568:H18631" si="806">1+H18567</f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5"/>
        <v>March 24</v>
      </c>
      <c r="H18569" s="27">
        <f t="shared" si="806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5"/>
        <v>March 24</v>
      </c>
      <c r="H18570" s="27">
        <f t="shared" si="806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5"/>
        <v>March 24</v>
      </c>
      <c r="H18571" s="27">
        <f t="shared" si="806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5"/>
        <v>March 24</v>
      </c>
      <c r="H18572" s="27">
        <f t="shared" si="806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5"/>
        <v>March 24</v>
      </c>
      <c r="H18573" s="27">
        <f t="shared" si="806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5"/>
        <v>March 24</v>
      </c>
      <c r="H18574" s="27">
        <f t="shared" si="806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5"/>
        <v>March 24</v>
      </c>
      <c r="H18575" s="27">
        <f t="shared" si="806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5"/>
        <v>March 24</v>
      </c>
      <c r="H18576" s="27">
        <f t="shared" si="806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5"/>
        <v>March 24</v>
      </c>
      <c r="H18577" s="27">
        <f t="shared" si="806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5"/>
        <v>March 24</v>
      </c>
      <c r="H18578" s="27">
        <f t="shared" si="806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5"/>
        <v>March 24</v>
      </c>
      <c r="H18579" s="27">
        <f t="shared" si="806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5"/>
        <v>March 24</v>
      </c>
      <c r="H18580" s="27">
        <f t="shared" si="806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5"/>
        <v>March 24</v>
      </c>
      <c r="H18581" s="27">
        <f t="shared" si="806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5"/>
        <v>March 24</v>
      </c>
      <c r="H18582" s="27">
        <f t="shared" si="806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5"/>
        <v>March 24</v>
      </c>
      <c r="H18583" s="27">
        <f t="shared" si="806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5"/>
        <v>April 24</v>
      </c>
      <c r="H18584" s="27">
        <f t="shared" si="806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5"/>
        <v>April 24</v>
      </c>
      <c r="H18585" s="27">
        <f t="shared" si="806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5"/>
        <v>April 24</v>
      </c>
      <c r="H18586" s="27">
        <f t="shared" si="806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5"/>
        <v>April 24</v>
      </c>
      <c r="H18587" s="27">
        <f t="shared" si="806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ref="G18588:G18651" si="807">VLOOKUP(C18588,W:Y,3,TRUE)</f>
        <v>April 24</v>
      </c>
      <c r="H18588" s="27">
        <f t="shared" si="806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7"/>
        <v>April 24</v>
      </c>
      <c r="H18589" s="27">
        <f t="shared" si="806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7"/>
        <v>April 24</v>
      </c>
      <c r="H18590" s="27">
        <f t="shared" si="806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7"/>
        <v>April 24</v>
      </c>
      <c r="H18591" s="27">
        <f t="shared" si="806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7"/>
        <v>April 24</v>
      </c>
      <c r="H18592" s="27">
        <f t="shared" si="806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7"/>
        <v>April 24</v>
      </c>
      <c r="H18593" s="27">
        <f t="shared" si="806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7"/>
        <v>April 24</v>
      </c>
      <c r="H18594" s="27">
        <f t="shared" si="806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7"/>
        <v>April 24</v>
      </c>
      <c r="H18595" s="27">
        <f t="shared" si="806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7"/>
        <v>April 24</v>
      </c>
      <c r="H18596" s="27">
        <f t="shared" si="806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7"/>
        <v>April 24</v>
      </c>
      <c r="H18597" s="27">
        <f t="shared" si="806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7"/>
        <v>April 24</v>
      </c>
      <c r="H18598" s="27">
        <f t="shared" si="806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7"/>
        <v>April 24</v>
      </c>
      <c r="H18599" s="27">
        <f t="shared" si="806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7"/>
        <v>April 24</v>
      </c>
      <c r="H18600" s="27">
        <f t="shared" si="806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7"/>
        <v>April 24</v>
      </c>
      <c r="H18601" s="27">
        <f t="shared" si="806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7"/>
        <v>April 24</v>
      </c>
      <c r="H18602" s="27">
        <f t="shared" si="806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7"/>
        <v>April 24</v>
      </c>
      <c r="H18603" s="27">
        <f t="shared" si="806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7"/>
        <v>April 24</v>
      </c>
      <c r="H18604" s="27">
        <f t="shared" si="806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7"/>
        <v>April 24</v>
      </c>
      <c r="H18605" s="27">
        <f t="shared" si="806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7"/>
        <v>April 24</v>
      </c>
      <c r="H18606" s="27">
        <f t="shared" si="806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7"/>
        <v>April 24</v>
      </c>
      <c r="H18607" s="27">
        <f t="shared" si="806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7"/>
        <v>April 24</v>
      </c>
      <c r="H18608" s="27">
        <f t="shared" si="806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7"/>
        <v>April 24</v>
      </c>
      <c r="H18609" s="27">
        <f t="shared" si="806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7"/>
        <v>April 24</v>
      </c>
      <c r="H18610" s="27">
        <f t="shared" si="806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7"/>
        <v>April 24</v>
      </c>
      <c r="H18611" s="27">
        <f t="shared" si="806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7"/>
        <v>April 24</v>
      </c>
      <c r="H18612" s="27">
        <f t="shared" si="806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7"/>
        <v>April 24</v>
      </c>
      <c r="H18613" s="27">
        <f t="shared" si="806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7"/>
        <v>April 24</v>
      </c>
      <c r="H18614" s="27">
        <f t="shared" si="806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7"/>
        <v>April 24</v>
      </c>
      <c r="H18615" s="27">
        <f t="shared" si="806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7"/>
        <v>April 24</v>
      </c>
      <c r="H18616" s="27">
        <f t="shared" si="806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7"/>
        <v>April 24</v>
      </c>
      <c r="H18617" s="27">
        <f t="shared" si="806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7"/>
        <v>April 24</v>
      </c>
      <c r="H18618" s="27">
        <f t="shared" si="806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7"/>
        <v>April 24</v>
      </c>
      <c r="H18619" s="27">
        <f t="shared" si="806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7"/>
        <v>April 24</v>
      </c>
      <c r="H18620" s="27">
        <f t="shared" si="806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7"/>
        <v>April 24</v>
      </c>
      <c r="H18621" s="27">
        <f t="shared" si="806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7"/>
        <v>April 24</v>
      </c>
      <c r="H18622" s="27">
        <f t="shared" si="806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7"/>
        <v>April 24</v>
      </c>
      <c r="H18623" s="27">
        <f t="shared" si="806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7"/>
        <v>April 24</v>
      </c>
      <c r="H18624" s="27">
        <f t="shared" si="806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7"/>
        <v>April 24</v>
      </c>
      <c r="H18625" s="27">
        <f t="shared" si="806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si="807"/>
        <v>April 24</v>
      </c>
      <c r="H18626" s="27">
        <f t="shared" si="806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7"/>
        <v>April 24</v>
      </c>
      <c r="H18627" s="27">
        <f t="shared" si="806"/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7"/>
        <v>April 24</v>
      </c>
      <c r="H18628" s="27">
        <f t="shared" si="806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7"/>
        <v>April 24</v>
      </c>
      <c r="H18629" s="27">
        <f t="shared" si="806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7"/>
        <v>April 24</v>
      </c>
      <c r="H18630" s="27">
        <f t="shared" si="806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7"/>
        <v>April 24</v>
      </c>
      <c r="H18631" s="27">
        <f t="shared" si="806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7"/>
        <v>April 24</v>
      </c>
      <c r="H18632" s="27">
        <f t="shared" ref="H18632:H18695" si="808">1+H18631</f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7"/>
        <v>April 24</v>
      </c>
      <c r="H18633" s="27">
        <f t="shared" si="808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7"/>
        <v>April 24</v>
      </c>
      <c r="H18634" s="27">
        <f t="shared" si="808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7"/>
        <v>April 24</v>
      </c>
      <c r="H18635" s="27">
        <f t="shared" si="808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7"/>
        <v>April 24</v>
      </c>
      <c r="H18636" s="27">
        <f t="shared" si="808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7"/>
        <v>April 24</v>
      </c>
      <c r="H18637" s="27">
        <f t="shared" si="808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7"/>
        <v>April 24</v>
      </c>
      <c r="H18638" s="27">
        <f t="shared" si="808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7"/>
        <v>April 24</v>
      </c>
      <c r="H18639" s="27">
        <f t="shared" si="808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7"/>
        <v>April 24</v>
      </c>
      <c r="H18640" s="27">
        <f t="shared" si="808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7"/>
        <v>April 24</v>
      </c>
      <c r="H18641" s="27">
        <f t="shared" si="808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7"/>
        <v>April 24</v>
      </c>
      <c r="H18642" s="27">
        <f t="shared" si="808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7"/>
        <v>April 24</v>
      </c>
      <c r="H18643" s="27">
        <f t="shared" si="808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7"/>
        <v>April 24</v>
      </c>
      <c r="H18644" s="27">
        <f t="shared" si="808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7"/>
        <v>April 24</v>
      </c>
      <c r="H18645" s="27">
        <f t="shared" si="808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7"/>
        <v>April 24</v>
      </c>
      <c r="H18646" s="27">
        <f t="shared" si="808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7"/>
        <v>April 24</v>
      </c>
      <c r="H18647" s="27">
        <f t="shared" si="808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7"/>
        <v>April 24</v>
      </c>
      <c r="H18648" s="27">
        <f t="shared" si="808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7"/>
        <v>April 24</v>
      </c>
      <c r="H18649" s="27">
        <f t="shared" si="808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7"/>
        <v>April 24</v>
      </c>
      <c r="H18650" s="27">
        <f t="shared" si="808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7"/>
        <v>April 24</v>
      </c>
      <c r="H18651" s="27">
        <f t="shared" si="808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ref="G18652:G18715" si="809">VLOOKUP(C18652,W:Y,3,TRUE)</f>
        <v>April 24</v>
      </c>
      <c r="H18652" s="27">
        <f t="shared" si="808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9"/>
        <v>April 24</v>
      </c>
      <c r="H18653" s="27">
        <f t="shared" si="808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9"/>
        <v>April 24</v>
      </c>
      <c r="H18654" s="27">
        <f t="shared" si="808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9"/>
        <v>April 24</v>
      </c>
      <c r="H18655" s="27">
        <f t="shared" si="808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9"/>
        <v>April 24</v>
      </c>
      <c r="H18656" s="27">
        <f t="shared" si="808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9"/>
        <v>April 24</v>
      </c>
      <c r="H18657" s="27">
        <f t="shared" si="808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9"/>
        <v>April 24</v>
      </c>
      <c r="H18658" s="27">
        <f t="shared" si="808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9"/>
        <v>April 24</v>
      </c>
      <c r="H18659" s="27">
        <f t="shared" si="808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9"/>
        <v>April 24</v>
      </c>
      <c r="H18660" s="27">
        <f t="shared" si="808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9"/>
        <v>April 24</v>
      </c>
      <c r="H18661" s="27">
        <f t="shared" si="808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9"/>
        <v>April 24</v>
      </c>
      <c r="H18662" s="27">
        <f t="shared" si="808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9"/>
        <v>April 24</v>
      </c>
      <c r="H18663" s="27">
        <f t="shared" si="808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9"/>
        <v>April 24</v>
      </c>
      <c r="H18664" s="27">
        <f t="shared" si="808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9"/>
        <v>April 24</v>
      </c>
      <c r="H18665" s="27">
        <f t="shared" si="808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9"/>
        <v>April 24</v>
      </c>
      <c r="H18666" s="27">
        <f t="shared" si="808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9"/>
        <v>April 24</v>
      </c>
      <c r="H18667" s="27">
        <f t="shared" si="808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9"/>
        <v>April 24</v>
      </c>
      <c r="H18668" s="27">
        <f t="shared" si="808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9"/>
        <v>April 24</v>
      </c>
      <c r="H18669" s="27">
        <f t="shared" si="808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9"/>
        <v>April 24</v>
      </c>
      <c r="H18670" s="27">
        <f t="shared" si="808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9"/>
        <v>April 24</v>
      </c>
      <c r="H18671" s="27">
        <f t="shared" si="808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9"/>
        <v>April 24</v>
      </c>
      <c r="H18672" s="27">
        <f t="shared" si="808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9"/>
        <v>April 24</v>
      </c>
      <c r="H18673" s="27">
        <f t="shared" si="808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9"/>
        <v>April 24</v>
      </c>
      <c r="H18674" s="27">
        <f t="shared" si="808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9"/>
        <v>April 24</v>
      </c>
      <c r="H18675" s="27">
        <f t="shared" si="808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9"/>
        <v>April 24</v>
      </c>
      <c r="H18676" s="27">
        <f t="shared" si="808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9"/>
        <v>April 24</v>
      </c>
      <c r="H18677" s="27">
        <f t="shared" si="808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9"/>
        <v>April 24</v>
      </c>
      <c r="H18678" s="27">
        <f t="shared" si="808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9"/>
        <v>April 24</v>
      </c>
      <c r="H18679" s="27">
        <f t="shared" si="808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9"/>
        <v>April 24</v>
      </c>
      <c r="H18680" s="27">
        <f t="shared" si="808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9"/>
        <v>April 24</v>
      </c>
      <c r="H18681" s="27">
        <f t="shared" si="808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9"/>
        <v>April 24</v>
      </c>
      <c r="H18682" s="27">
        <f t="shared" si="808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9"/>
        <v>April 24</v>
      </c>
      <c r="H18683" s="27">
        <f t="shared" si="808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9"/>
        <v>April 24</v>
      </c>
      <c r="H18684" s="27">
        <f t="shared" si="808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9"/>
        <v>April 24</v>
      </c>
      <c r="H18685" s="27">
        <f t="shared" si="808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9"/>
        <v>April 24</v>
      </c>
      <c r="H18686" s="27">
        <f t="shared" si="808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9"/>
        <v>April 24</v>
      </c>
      <c r="H18687" s="27">
        <f t="shared" si="808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9"/>
        <v>April 24</v>
      </c>
      <c r="H18688" s="27">
        <f t="shared" si="808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9"/>
        <v>April 24</v>
      </c>
      <c r="H18689" s="27">
        <f t="shared" si="808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si="809"/>
        <v>April 24</v>
      </c>
      <c r="H18690" s="27">
        <f t="shared" si="808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9"/>
        <v>April 24</v>
      </c>
      <c r="H18691" s="27">
        <f t="shared" si="808"/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9"/>
        <v>April 24</v>
      </c>
      <c r="H18692" s="27">
        <f t="shared" si="808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9"/>
        <v>April 24</v>
      </c>
      <c r="H18693" s="27">
        <f t="shared" si="808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9"/>
        <v>April 24</v>
      </c>
      <c r="H18694" s="27">
        <f t="shared" si="808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9"/>
        <v>April 24</v>
      </c>
      <c r="H18695" s="27">
        <f t="shared" si="808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9"/>
        <v>April 24</v>
      </c>
      <c r="H18696" s="27">
        <f t="shared" ref="H18696:H18759" si="810">1+H18695</f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9"/>
        <v>April 24</v>
      </c>
      <c r="H18697" s="27">
        <f t="shared" si="810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9"/>
        <v>April 24</v>
      </c>
      <c r="H18698" s="27">
        <f t="shared" si="810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9"/>
        <v>April 24</v>
      </c>
      <c r="H18699" s="27">
        <f t="shared" si="810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9"/>
        <v>April 24</v>
      </c>
      <c r="H18700" s="27">
        <f t="shared" si="810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9"/>
        <v>April 24</v>
      </c>
      <c r="H18701" s="27">
        <f t="shared" si="810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9"/>
        <v>April 24</v>
      </c>
      <c r="H18702" s="27">
        <f t="shared" si="810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9"/>
        <v>April 24</v>
      </c>
      <c r="H18703" s="27">
        <f t="shared" si="810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9"/>
        <v>April 24</v>
      </c>
      <c r="H18704" s="27">
        <f t="shared" si="810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9"/>
        <v>April 24</v>
      </c>
      <c r="H18705" s="27">
        <f t="shared" si="810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9"/>
        <v>April 24</v>
      </c>
      <c r="H18706" s="27">
        <f t="shared" si="810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9"/>
        <v>April 24</v>
      </c>
      <c r="H18707" s="27">
        <f t="shared" si="810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9"/>
        <v>April 24</v>
      </c>
      <c r="H18708" s="27">
        <f t="shared" si="810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9"/>
        <v>April 24</v>
      </c>
      <c r="H18709" s="27">
        <f t="shared" si="810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9"/>
        <v>April 24</v>
      </c>
      <c r="H18710" s="27">
        <f t="shared" si="810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9"/>
        <v>April 24</v>
      </c>
      <c r="H18711" s="27">
        <f t="shared" si="810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9"/>
        <v>April 24</v>
      </c>
      <c r="H18712" s="27">
        <f t="shared" si="810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9"/>
        <v>April 24</v>
      </c>
      <c r="H18713" s="27">
        <f t="shared" si="810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9"/>
        <v>April 24</v>
      </c>
      <c r="H18714" s="27">
        <f t="shared" si="810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9"/>
        <v>April 24</v>
      </c>
      <c r="H18715" s="27">
        <f t="shared" si="810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ref="G18716:G18750" si="811">VLOOKUP(C18716,W:Y,3,TRUE)</f>
        <v>April 24</v>
      </c>
      <c r="H18716" s="27">
        <f t="shared" si="810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11"/>
        <v>April 24</v>
      </c>
      <c r="H18717" s="27">
        <f t="shared" si="810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11"/>
        <v>April 24</v>
      </c>
      <c r="H18718" s="27">
        <f t="shared" si="810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11"/>
        <v>April 24</v>
      </c>
      <c r="H18719" s="27">
        <f t="shared" si="810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11"/>
        <v>April 24</v>
      </c>
      <c r="H18720" s="27">
        <f t="shared" si="810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11"/>
        <v>April 24</v>
      </c>
      <c r="H18721" s="27">
        <f t="shared" si="810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11"/>
        <v>April 24</v>
      </c>
      <c r="H18722" s="27">
        <f t="shared" si="810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11"/>
        <v>April 24</v>
      </c>
      <c r="H18723" s="27">
        <f t="shared" si="810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11"/>
        <v>April 24</v>
      </c>
      <c r="H18724" s="27">
        <f t="shared" si="810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11"/>
        <v>April 24</v>
      </c>
      <c r="H18725" s="27">
        <f t="shared" si="810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11"/>
        <v>April 24</v>
      </c>
      <c r="H18726" s="27">
        <f t="shared" si="810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11"/>
        <v>April 24</v>
      </c>
      <c r="H18727" s="27">
        <f t="shared" si="810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11"/>
        <v>April 24</v>
      </c>
      <c r="H18728" s="27">
        <f t="shared" si="810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11"/>
        <v>April 24</v>
      </c>
      <c r="H18729" s="27">
        <f t="shared" si="810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11"/>
        <v>April 24</v>
      </c>
      <c r="H18730" s="27">
        <f t="shared" si="810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11"/>
        <v>April 24</v>
      </c>
      <c r="H18731" s="27">
        <f t="shared" si="810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11"/>
        <v>April 24</v>
      </c>
      <c r="H18732" s="27">
        <f t="shared" si="810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11"/>
        <v>April 24</v>
      </c>
      <c r="H18733" s="27">
        <f t="shared" si="810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11"/>
        <v>April 24</v>
      </c>
      <c r="H18734" s="27">
        <f t="shared" si="810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11"/>
        <v>April 24</v>
      </c>
      <c r="H18735" s="27">
        <f t="shared" si="810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11"/>
        <v>April 24</v>
      </c>
      <c r="H18736" s="27">
        <f t="shared" si="810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11"/>
        <v>April 24</v>
      </c>
      <c r="H18737" s="27">
        <f t="shared" si="810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11"/>
        <v>April 24</v>
      </c>
      <c r="H18738" s="27">
        <f t="shared" si="810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11"/>
        <v>April 24</v>
      </c>
      <c r="H18739" s="27">
        <f t="shared" si="810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11"/>
        <v>April 24</v>
      </c>
      <c r="H18740" s="27">
        <f t="shared" si="810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11"/>
        <v>April 24</v>
      </c>
      <c r="H18741" s="27">
        <f t="shared" si="810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11"/>
        <v>April 24</v>
      </c>
      <c r="H18742" s="27">
        <f t="shared" si="810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11"/>
        <v>April 24</v>
      </c>
      <c r="H18743" s="27">
        <f t="shared" si="810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11"/>
        <v>April 24</v>
      </c>
      <c r="H18744" s="27">
        <f t="shared" si="810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11"/>
        <v>April 24</v>
      </c>
      <c r="H18745" s="27">
        <f t="shared" si="810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11"/>
        <v>April 24</v>
      </c>
      <c r="H18746" s="27">
        <f t="shared" si="810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11"/>
        <v>April 24</v>
      </c>
      <c r="H18747" s="27">
        <f t="shared" si="810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11"/>
        <v>April 24</v>
      </c>
      <c r="H18748" s="27">
        <f t="shared" si="810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11"/>
        <v>April 24</v>
      </c>
      <c r="H18749" s="27">
        <f t="shared" si="810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11"/>
        <v>April 24</v>
      </c>
      <c r="H18750" s="27">
        <f t="shared" si="810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ref="G18751:G18814" si="812">VLOOKUP(C18751,W:Y,3,TRUE)</f>
        <v>May 24</v>
      </c>
      <c r="H18751" s="27">
        <f t="shared" si="810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12"/>
        <v>May 24</v>
      </c>
      <c r="H18752" s="27">
        <f t="shared" si="810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12"/>
        <v>May 24</v>
      </c>
      <c r="H18753" s="27">
        <f t="shared" si="810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si="812"/>
        <v>May 24</v>
      </c>
      <c r="H18754" s="27">
        <f t="shared" si="810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12"/>
        <v>May 24</v>
      </c>
      <c r="H18755" s="27">
        <f t="shared" si="810"/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12"/>
        <v>May 24</v>
      </c>
      <c r="H18756" s="27">
        <f t="shared" si="810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12"/>
        <v>May 24</v>
      </c>
      <c r="H18757" s="27">
        <f t="shared" si="810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12"/>
        <v>May 24</v>
      </c>
      <c r="H18758" s="27">
        <f t="shared" si="810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12"/>
        <v>May 24</v>
      </c>
      <c r="H18759" s="27">
        <f t="shared" si="810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12"/>
        <v>May 24</v>
      </c>
      <c r="H18760" s="27">
        <f t="shared" ref="H18760:H18823" si="813">1+H18759</f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12"/>
        <v>May 24</v>
      </c>
      <c r="H18761" s="27">
        <f t="shared" si="813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12"/>
        <v>May 24</v>
      </c>
      <c r="H18762" s="27">
        <f t="shared" si="813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12"/>
        <v>May 24</v>
      </c>
      <c r="H18763" s="27">
        <f t="shared" si="813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12"/>
        <v>May 24</v>
      </c>
      <c r="H18764" s="27">
        <f t="shared" si="813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12"/>
        <v>May 24</v>
      </c>
      <c r="H18765" s="27">
        <f t="shared" si="813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12"/>
        <v>May 24</v>
      </c>
      <c r="H18766" s="27">
        <f t="shared" si="813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12"/>
        <v>May 24</v>
      </c>
      <c r="H18767" s="27">
        <f t="shared" si="813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12"/>
        <v>May 24</v>
      </c>
      <c r="H18768" s="27">
        <f t="shared" si="813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12"/>
        <v>May 24</v>
      </c>
      <c r="H18769" s="27">
        <f t="shared" si="813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12"/>
        <v>May 24</v>
      </c>
      <c r="H18770" s="27">
        <f t="shared" si="813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12"/>
        <v>May 24</v>
      </c>
      <c r="H18771" s="27">
        <f t="shared" si="813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12"/>
        <v>May 24</v>
      </c>
      <c r="H18772" s="27">
        <f t="shared" si="813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12"/>
        <v>May 24</v>
      </c>
      <c r="H18773" s="27">
        <f t="shared" si="813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12"/>
        <v>May 24</v>
      </c>
      <c r="H18774" s="27">
        <f t="shared" si="813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12"/>
        <v>May 24</v>
      </c>
      <c r="H18775" s="27">
        <f t="shared" si="813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12"/>
        <v>May 24</v>
      </c>
      <c r="H18776" s="27">
        <f t="shared" si="813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12"/>
        <v>May 24</v>
      </c>
      <c r="H18777" s="27">
        <f t="shared" si="813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12"/>
        <v>May 24</v>
      </c>
      <c r="H18778" s="27">
        <f t="shared" si="813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12"/>
        <v>May 24</v>
      </c>
      <c r="H18779" s="27">
        <f t="shared" si="813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12"/>
        <v>May 24</v>
      </c>
      <c r="H18780" s="27">
        <f t="shared" si="813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12"/>
        <v>May 24</v>
      </c>
      <c r="H18781" s="27">
        <f t="shared" si="813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12"/>
        <v>May 24</v>
      </c>
      <c r="H18782" s="27">
        <f t="shared" si="813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12"/>
        <v>May 24</v>
      </c>
      <c r="H18783" s="27">
        <f t="shared" si="813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12"/>
        <v>May 24</v>
      </c>
      <c r="H18784" s="27">
        <f t="shared" si="813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12"/>
        <v>May 24</v>
      </c>
      <c r="H18785" s="27">
        <f t="shared" si="813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12"/>
        <v>May 24</v>
      </c>
      <c r="H18786" s="27">
        <f t="shared" si="813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12"/>
        <v>May 24</v>
      </c>
      <c r="H18787" s="27">
        <f t="shared" si="813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12"/>
        <v>May 24</v>
      </c>
      <c r="H18788" s="27">
        <f t="shared" si="813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12"/>
        <v>May 24</v>
      </c>
      <c r="H18789" s="27">
        <f t="shared" si="813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12"/>
        <v>May 24</v>
      </c>
      <c r="H18790" s="27">
        <f t="shared" si="813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12"/>
        <v>May 24</v>
      </c>
      <c r="H18791" s="27">
        <f t="shared" si="813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12"/>
        <v>May 24</v>
      </c>
      <c r="H18792" s="27">
        <f t="shared" si="813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12"/>
        <v>May 24</v>
      </c>
      <c r="H18793" s="27">
        <f t="shared" si="813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12"/>
        <v>May 24</v>
      </c>
      <c r="H18794" s="27">
        <f t="shared" si="813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12"/>
        <v>May 24</v>
      </c>
      <c r="H18795" s="27">
        <f t="shared" si="813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12"/>
        <v>May 24</v>
      </c>
      <c r="H18796" s="27">
        <f t="shared" si="813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12"/>
        <v>May 24</v>
      </c>
      <c r="H18797" s="27">
        <f t="shared" si="813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12"/>
        <v>May 24</v>
      </c>
      <c r="H18798" s="27">
        <f t="shared" si="813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12"/>
        <v>May 24</v>
      </c>
      <c r="H18799" s="27">
        <f t="shared" si="813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12"/>
        <v>May 24</v>
      </c>
      <c r="H18800" s="27">
        <f t="shared" si="813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12"/>
        <v>May 24</v>
      </c>
      <c r="H18801" s="27">
        <f t="shared" si="813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12"/>
        <v>May 24</v>
      </c>
      <c r="H18802" s="27">
        <f t="shared" si="813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12"/>
        <v>May 24</v>
      </c>
      <c r="H18803" s="27">
        <f t="shared" si="813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12"/>
        <v>May 24</v>
      </c>
      <c r="H18804" s="27">
        <f t="shared" si="813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12"/>
        <v>May 24</v>
      </c>
      <c r="H18805" s="27">
        <f t="shared" si="813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12"/>
        <v>May 24</v>
      </c>
      <c r="H18806" s="27">
        <f t="shared" si="813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12"/>
        <v>May 24</v>
      </c>
      <c r="H18807" s="27">
        <f t="shared" si="813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12"/>
        <v>May 24</v>
      </c>
      <c r="H18808" s="27">
        <f t="shared" si="813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12"/>
        <v>May 24</v>
      </c>
      <c r="H18809" s="27">
        <f t="shared" si="813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12"/>
        <v>May 24</v>
      </c>
      <c r="H18810" s="27">
        <f t="shared" si="813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12"/>
        <v>May 24</v>
      </c>
      <c r="H18811" s="27">
        <f t="shared" si="813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12"/>
        <v>May 24</v>
      </c>
      <c r="H18812" s="27">
        <f t="shared" si="813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12"/>
        <v>May 24</v>
      </c>
      <c r="H18813" s="27">
        <f t="shared" si="813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12"/>
        <v>May 24</v>
      </c>
      <c r="H18814" s="27">
        <f t="shared" si="813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ref="G18815:G18878" si="814">VLOOKUP(C18815,W:Y,3,TRUE)</f>
        <v>May 24</v>
      </c>
      <c r="H18815" s="27">
        <f t="shared" si="813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14"/>
        <v>May 24</v>
      </c>
      <c r="H18816" s="27">
        <f t="shared" si="813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14"/>
        <v>May 24</v>
      </c>
      <c r="H18817" s="27">
        <f t="shared" si="813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si="814"/>
        <v>May 24</v>
      </c>
      <c r="H18818" s="27">
        <f t="shared" si="813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4"/>
        <v>May 24</v>
      </c>
      <c r="H18819" s="27">
        <f t="shared" si="813"/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4"/>
        <v>May 24</v>
      </c>
      <c r="H18820" s="27">
        <f t="shared" si="813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4"/>
        <v>May 24</v>
      </c>
      <c r="H18821" s="27">
        <f t="shared" si="813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4"/>
        <v>May 24</v>
      </c>
      <c r="H18822" s="27">
        <f t="shared" si="813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4"/>
        <v>May 24</v>
      </c>
      <c r="H18823" s="27">
        <f t="shared" si="813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4"/>
        <v>May 24</v>
      </c>
      <c r="H18824" s="27">
        <f t="shared" ref="H18824:H18887" si="815">1+H18823</f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4"/>
        <v>May 24</v>
      </c>
      <c r="H18825" s="27">
        <f t="shared" si="815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4"/>
        <v>May 24</v>
      </c>
      <c r="H18826" s="27">
        <f t="shared" si="815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4"/>
        <v>May 24</v>
      </c>
      <c r="H18827" s="27">
        <f t="shared" si="815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4"/>
        <v>May 24</v>
      </c>
      <c r="H18828" s="27">
        <f t="shared" si="815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4"/>
        <v>May 24</v>
      </c>
      <c r="H18829" s="27">
        <f t="shared" si="815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4"/>
        <v>May 24</v>
      </c>
      <c r="H18830" s="27">
        <f t="shared" si="815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4"/>
        <v>May 24</v>
      </c>
      <c r="H18831" s="27">
        <f t="shared" si="815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4"/>
        <v>May 24</v>
      </c>
      <c r="H18832" s="27">
        <f t="shared" si="815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4"/>
        <v>May 24</v>
      </c>
      <c r="H18833" s="27">
        <f t="shared" si="815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4"/>
        <v>May 24</v>
      </c>
      <c r="H18834" s="27">
        <f t="shared" si="815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4"/>
        <v>May 24</v>
      </c>
      <c r="H18835" s="27">
        <f t="shared" si="815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4"/>
        <v>May 24</v>
      </c>
      <c r="H18836" s="27">
        <f t="shared" si="815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4"/>
        <v>May 24</v>
      </c>
      <c r="H18837" s="27">
        <f t="shared" si="815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4"/>
        <v>May 24</v>
      </c>
      <c r="H18838" s="27">
        <f t="shared" si="815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4"/>
        <v>May 24</v>
      </c>
      <c r="H18839" s="27">
        <f t="shared" si="815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4"/>
        <v>May 24</v>
      </c>
      <c r="H18840" s="27">
        <f t="shared" si="815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4"/>
        <v>May 24</v>
      </c>
      <c r="H18841" s="27">
        <f t="shared" si="815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4"/>
        <v>May 24</v>
      </c>
      <c r="H18842" s="27">
        <f t="shared" si="815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4"/>
        <v>May 24</v>
      </c>
      <c r="H18843" s="27">
        <f t="shared" si="815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4"/>
        <v>May 24</v>
      </c>
      <c r="H18844" s="27">
        <f t="shared" si="815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4"/>
        <v>May 24</v>
      </c>
      <c r="H18845" s="27">
        <f t="shared" si="815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4"/>
        <v>May 24</v>
      </c>
      <c r="H18846" s="27">
        <f t="shared" si="815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4"/>
        <v>May 24</v>
      </c>
      <c r="H18847" s="27">
        <f t="shared" si="815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4"/>
        <v>May 24</v>
      </c>
      <c r="H18848" s="27">
        <f t="shared" si="815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4"/>
        <v>May 24</v>
      </c>
      <c r="H18849" s="27">
        <f t="shared" si="815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4"/>
        <v>May 24</v>
      </c>
      <c r="H18850" s="27">
        <f t="shared" si="815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4"/>
        <v>May 24</v>
      </c>
      <c r="H18851" s="27">
        <f t="shared" si="815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4"/>
        <v>May 24</v>
      </c>
      <c r="H18852" s="27">
        <f t="shared" si="815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4"/>
        <v>May 24</v>
      </c>
      <c r="H18853" s="27">
        <f t="shared" si="815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4"/>
        <v>May 24</v>
      </c>
      <c r="H18854" s="27">
        <f t="shared" si="815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4"/>
        <v>May 24</v>
      </c>
      <c r="H18855" s="27">
        <f t="shared" si="815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4"/>
        <v>May 24</v>
      </c>
      <c r="H18856" s="27">
        <f t="shared" si="815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4"/>
        <v>May 24</v>
      </c>
      <c r="H18857" s="27">
        <f t="shared" si="815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4"/>
        <v>May 24</v>
      </c>
      <c r="H18858" s="27">
        <f t="shared" si="815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4"/>
        <v>May 24</v>
      </c>
      <c r="H18859" s="27">
        <f t="shared" si="815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4"/>
        <v>May 24</v>
      </c>
      <c r="H18860" s="27">
        <f t="shared" si="815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4"/>
        <v>May 24</v>
      </c>
      <c r="H18861" s="27">
        <f t="shared" si="815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4"/>
        <v>May 24</v>
      </c>
      <c r="H18862" s="27">
        <f t="shared" si="815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4"/>
        <v>May 24</v>
      </c>
      <c r="H18863" s="27">
        <f t="shared" si="815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4"/>
        <v>May 24</v>
      </c>
      <c r="H18864" s="27">
        <f t="shared" si="815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4"/>
        <v>May 24</v>
      </c>
      <c r="H18865" s="27">
        <f t="shared" si="815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4"/>
        <v>May 24</v>
      </c>
      <c r="H18866" s="27">
        <f t="shared" si="815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4"/>
        <v>May 24</v>
      </c>
      <c r="H18867" s="27">
        <f t="shared" si="815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4"/>
        <v>May 24</v>
      </c>
      <c r="H18868" s="27">
        <f t="shared" si="815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4"/>
        <v>May 24</v>
      </c>
      <c r="H18869" s="27">
        <f t="shared" si="815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4"/>
        <v>May 24</v>
      </c>
      <c r="H18870" s="27">
        <f t="shared" si="815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4"/>
        <v>May 24</v>
      </c>
      <c r="H18871" s="27">
        <f t="shared" si="815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4"/>
        <v>May 24</v>
      </c>
      <c r="H18872" s="27">
        <f t="shared" si="815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4"/>
        <v>May 24</v>
      </c>
      <c r="H18873" s="27">
        <f t="shared" si="815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4"/>
        <v>May 24</v>
      </c>
      <c r="H18874" s="27">
        <f t="shared" si="815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4"/>
        <v>May 24</v>
      </c>
      <c r="H18875" s="27">
        <f t="shared" si="815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4"/>
        <v>May 24</v>
      </c>
      <c r="H18876" s="27">
        <f t="shared" si="815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4"/>
        <v>May 24</v>
      </c>
      <c r="H18877" s="27">
        <f t="shared" si="815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4"/>
        <v>May 24</v>
      </c>
      <c r="H18878" s="27">
        <f t="shared" si="815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ref="G18879:G18942" si="816">VLOOKUP(C18879,W:Y,3,TRUE)</f>
        <v>May 24</v>
      </c>
      <c r="H18879" s="27">
        <f t="shared" si="815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6"/>
        <v>May 24</v>
      </c>
      <c r="H18880" s="27">
        <f t="shared" si="815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6"/>
        <v>May 24</v>
      </c>
      <c r="H18881" s="27">
        <f t="shared" si="815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si="816"/>
        <v>May 24</v>
      </c>
      <c r="H18882" s="27">
        <f t="shared" si="815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6"/>
        <v>May 24</v>
      </c>
      <c r="H18883" s="27">
        <f t="shared" si="815"/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6"/>
        <v>May 24</v>
      </c>
      <c r="H18884" s="27">
        <f t="shared" si="815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6"/>
        <v>May 24</v>
      </c>
      <c r="H18885" s="27">
        <f t="shared" si="815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6"/>
        <v>May 24</v>
      </c>
      <c r="H18886" s="27">
        <f t="shared" si="815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6"/>
        <v>May 24</v>
      </c>
      <c r="H18887" s="27">
        <f t="shared" si="815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6"/>
        <v>May 24</v>
      </c>
      <c r="H18888" s="27">
        <f t="shared" ref="H18888:H18951" si="817">1+H18887</f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6"/>
        <v>May 24</v>
      </c>
      <c r="H18889" s="27">
        <f t="shared" si="817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6"/>
        <v>May 24</v>
      </c>
      <c r="H18890" s="27">
        <f t="shared" si="817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6"/>
        <v>May 24</v>
      </c>
      <c r="H18891" s="27">
        <f t="shared" si="817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6"/>
        <v>May 24</v>
      </c>
      <c r="H18892" s="27">
        <f t="shared" si="817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6"/>
        <v>May 24</v>
      </c>
      <c r="H18893" s="27">
        <f t="shared" si="817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6"/>
        <v>May 24</v>
      </c>
      <c r="H18894" s="27">
        <f t="shared" si="817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6"/>
        <v>May 24</v>
      </c>
      <c r="H18895" s="27">
        <f t="shared" si="817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6"/>
        <v>May 24</v>
      </c>
      <c r="H18896" s="27">
        <f t="shared" si="817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6"/>
        <v>May 24</v>
      </c>
      <c r="H18897" s="27">
        <f t="shared" si="817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6"/>
        <v>May 24</v>
      </c>
      <c r="H18898" s="27">
        <f t="shared" si="817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6"/>
        <v>May 24</v>
      </c>
      <c r="H18899" s="27">
        <f t="shared" si="817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6"/>
        <v>May 24</v>
      </c>
      <c r="H18900" s="27">
        <f t="shared" si="817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6"/>
        <v>May 24</v>
      </c>
      <c r="H18901" s="27">
        <f t="shared" si="817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6"/>
        <v>May 24</v>
      </c>
      <c r="H18902" s="27">
        <f t="shared" si="817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6"/>
        <v>May 24</v>
      </c>
      <c r="H18903" s="27">
        <f t="shared" si="817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6"/>
        <v>May 24</v>
      </c>
      <c r="H18904" s="27">
        <f t="shared" si="817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6"/>
        <v>May 24</v>
      </c>
      <c r="H18905" s="27">
        <f t="shared" si="817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6"/>
        <v>May 24</v>
      </c>
      <c r="H18906" s="27">
        <f t="shared" si="817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6"/>
        <v>May 24</v>
      </c>
      <c r="H18907" s="27">
        <f t="shared" si="817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6"/>
        <v>May 24</v>
      </c>
      <c r="H18908" s="27">
        <f t="shared" si="817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6"/>
        <v>May 24</v>
      </c>
      <c r="H18909" s="27">
        <f t="shared" si="817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6"/>
        <v>May 24</v>
      </c>
      <c r="H18910" s="27">
        <f t="shared" si="817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6"/>
        <v>May 24</v>
      </c>
      <c r="H18911" s="27">
        <f t="shared" si="817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6"/>
        <v>May 24</v>
      </c>
      <c r="H18912" s="27">
        <f t="shared" si="817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6"/>
        <v>May 24</v>
      </c>
      <c r="H18913" s="27">
        <f t="shared" si="817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6"/>
        <v>May 24</v>
      </c>
      <c r="H18914" s="27">
        <f t="shared" si="817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6"/>
        <v>May 24</v>
      </c>
      <c r="H18915" s="27">
        <f t="shared" si="817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6"/>
        <v>May 24</v>
      </c>
      <c r="H18916" s="27">
        <f t="shared" si="817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6"/>
        <v>May 24</v>
      </c>
      <c r="H18917" s="27">
        <f t="shared" si="817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6"/>
        <v>May 24</v>
      </c>
      <c r="H18918" s="27">
        <f t="shared" si="817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6"/>
        <v>May 24</v>
      </c>
      <c r="H18919" s="27">
        <f t="shared" si="817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6"/>
        <v>May 24</v>
      </c>
      <c r="H18920" s="27">
        <f t="shared" si="817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6"/>
        <v>May 24</v>
      </c>
      <c r="H18921" s="27">
        <f t="shared" si="817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6"/>
        <v>May 24</v>
      </c>
      <c r="H18922" s="27">
        <f t="shared" si="817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6"/>
        <v>May 24</v>
      </c>
      <c r="H18923" s="27">
        <f t="shared" si="817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6"/>
        <v>May 24</v>
      </c>
      <c r="H18924" s="27">
        <f t="shared" si="817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6"/>
        <v>May 24</v>
      </c>
      <c r="H18925" s="27">
        <f t="shared" si="817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6"/>
        <v>May 24</v>
      </c>
      <c r="H18926" s="27">
        <f t="shared" si="817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6"/>
        <v>May 24</v>
      </c>
      <c r="H18927" s="27">
        <f t="shared" si="817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6"/>
        <v>May 24</v>
      </c>
      <c r="H18928" s="27">
        <f t="shared" si="817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6"/>
        <v>June 24</v>
      </c>
      <c r="H18929" s="27">
        <f t="shared" si="817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6"/>
        <v>June 24</v>
      </c>
      <c r="H18930" s="27">
        <f t="shared" si="817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6"/>
        <v>June 24</v>
      </c>
      <c r="H18931" s="27">
        <f t="shared" si="817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6"/>
        <v>June 24</v>
      </c>
      <c r="H18932" s="27">
        <f t="shared" si="817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6"/>
        <v>June 24</v>
      </c>
      <c r="H18933" s="27">
        <f t="shared" si="817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6"/>
        <v>June 24</v>
      </c>
      <c r="H18934" s="27">
        <f t="shared" si="817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6"/>
        <v>June 24</v>
      </c>
      <c r="H18935" s="27">
        <f t="shared" si="817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6"/>
        <v>June 24</v>
      </c>
      <c r="H18936" s="27">
        <f t="shared" si="817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6"/>
        <v>June 24</v>
      </c>
      <c r="H18937" s="27">
        <f t="shared" si="817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6"/>
        <v>June 24</v>
      </c>
      <c r="H18938" s="27">
        <f t="shared" si="817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6"/>
        <v>June 24</v>
      </c>
      <c r="H18939" s="27">
        <f t="shared" si="817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6"/>
        <v>June 24</v>
      </c>
      <c r="H18940" s="27">
        <f t="shared" si="817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6"/>
        <v>June 24</v>
      </c>
      <c r="H18941" s="27">
        <f t="shared" si="817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6"/>
        <v>June 24</v>
      </c>
      <c r="H18942" s="27">
        <f t="shared" si="817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ref="G18943:G19006" si="818">VLOOKUP(C18943,W:Y,3,TRUE)</f>
        <v>June 24</v>
      </c>
      <c r="H18943" s="27">
        <f t="shared" si="817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8"/>
        <v>June 24</v>
      </c>
      <c r="H18944" s="27">
        <f t="shared" si="817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8"/>
        <v>June 24</v>
      </c>
      <c r="H18945" s="27">
        <f t="shared" si="817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si="818"/>
        <v>June 24</v>
      </c>
      <c r="H18946" s="27">
        <f t="shared" si="817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8"/>
        <v>June 24</v>
      </c>
      <c r="H18947" s="27">
        <f t="shared" si="817"/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8"/>
        <v>June 24</v>
      </c>
      <c r="H18948" s="27">
        <f t="shared" si="817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8"/>
        <v>June 24</v>
      </c>
      <c r="H18949" s="27">
        <f t="shared" si="817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8"/>
        <v>June 24</v>
      </c>
      <c r="H18950" s="27">
        <f t="shared" si="817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8"/>
        <v>June 24</v>
      </c>
      <c r="H18951" s="27">
        <f t="shared" si="817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8"/>
        <v>June 24</v>
      </c>
      <c r="H18952" s="27">
        <f t="shared" ref="H18952:H19015" si="819">1+H18951</f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8"/>
        <v>June 24</v>
      </c>
      <c r="H18953" s="27">
        <f t="shared" si="819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8"/>
        <v>June 24</v>
      </c>
      <c r="H18954" s="27">
        <f t="shared" si="819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8"/>
        <v>June 24</v>
      </c>
      <c r="H18955" s="27">
        <f t="shared" si="819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8"/>
        <v>June 24</v>
      </c>
      <c r="H18956" s="27">
        <f t="shared" si="819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8"/>
        <v>June 24</v>
      </c>
      <c r="H18957" s="27">
        <f t="shared" si="819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8"/>
        <v>June 24</v>
      </c>
      <c r="H18958" s="27">
        <f t="shared" si="819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8"/>
        <v>June 24</v>
      </c>
      <c r="H18959" s="27">
        <f t="shared" si="819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8"/>
        <v>June 24</v>
      </c>
      <c r="H18960" s="27">
        <f t="shared" si="819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8"/>
        <v>June 24</v>
      </c>
      <c r="H18961" s="27">
        <f t="shared" si="819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8"/>
        <v>June 24</v>
      </c>
      <c r="H18962" s="27">
        <f t="shared" si="819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8"/>
        <v>June 24</v>
      </c>
      <c r="H18963" s="27">
        <f t="shared" si="819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8"/>
        <v>June 24</v>
      </c>
      <c r="H18964" s="27">
        <f t="shared" si="819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8"/>
        <v>June 24</v>
      </c>
      <c r="H18965" s="27">
        <f t="shared" si="819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8"/>
        <v>June 24</v>
      </c>
      <c r="H18966" s="27">
        <f t="shared" si="819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8"/>
        <v>June 24</v>
      </c>
      <c r="H18967" s="27">
        <f t="shared" si="819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8"/>
        <v>June 24</v>
      </c>
      <c r="H18968" s="27">
        <f t="shared" si="819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8"/>
        <v>June 24</v>
      </c>
      <c r="H18969" s="27">
        <f t="shared" si="819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8"/>
        <v>June 24</v>
      </c>
      <c r="H18970" s="27">
        <f t="shared" si="819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8"/>
        <v>June 24</v>
      </c>
      <c r="H18971" s="27">
        <f t="shared" si="819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8"/>
        <v>June 24</v>
      </c>
      <c r="H18972" s="27">
        <f t="shared" si="819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8"/>
        <v>June 24</v>
      </c>
      <c r="H18973" s="27">
        <f t="shared" si="819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8"/>
        <v>June 24</v>
      </c>
      <c r="H18974" s="27">
        <f t="shared" si="819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8"/>
        <v>June 24</v>
      </c>
      <c r="H18975" s="27">
        <f t="shared" si="819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8"/>
        <v>June 24</v>
      </c>
      <c r="H18976" s="27">
        <f t="shared" si="819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8"/>
        <v>June 24</v>
      </c>
      <c r="H18977" s="27">
        <f t="shared" si="819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8"/>
        <v>June 24</v>
      </c>
      <c r="H18978" s="27">
        <f t="shared" si="819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8"/>
        <v>June 24</v>
      </c>
      <c r="H18979" s="27">
        <f t="shared" si="819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8"/>
        <v>June 24</v>
      </c>
      <c r="H18980" s="27">
        <f t="shared" si="819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8"/>
        <v>June 24</v>
      </c>
      <c r="H18981" s="27">
        <f t="shared" si="819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8"/>
        <v>June 24</v>
      </c>
      <c r="H18982" s="27">
        <f t="shared" si="819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8"/>
        <v>June 24</v>
      </c>
      <c r="H18983" s="27">
        <f t="shared" si="819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8"/>
        <v>June 24</v>
      </c>
      <c r="H18984" s="27">
        <f t="shared" si="819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8"/>
        <v>June 24</v>
      </c>
      <c r="H18985" s="27">
        <f t="shared" si="819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8"/>
        <v>June 24</v>
      </c>
      <c r="H18986" s="27">
        <f t="shared" si="819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8"/>
        <v>June 24</v>
      </c>
      <c r="H18987" s="27">
        <f t="shared" si="819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8"/>
        <v>June 24</v>
      </c>
      <c r="H18988" s="27">
        <f t="shared" si="819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8"/>
        <v>June 24</v>
      </c>
      <c r="H18989" s="27">
        <f t="shared" si="819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8"/>
        <v>June 24</v>
      </c>
      <c r="H18990" s="27">
        <f t="shared" si="819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8"/>
        <v>June 24</v>
      </c>
      <c r="H18991" s="27">
        <f t="shared" si="819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8"/>
        <v>June 24</v>
      </c>
      <c r="H18992" s="27">
        <f t="shared" si="819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8"/>
        <v>June 24</v>
      </c>
      <c r="H18993" s="27">
        <f t="shared" si="819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8"/>
        <v>June 24</v>
      </c>
      <c r="H18994" s="27">
        <f t="shared" si="819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8"/>
        <v>June 24</v>
      </c>
      <c r="H18995" s="27">
        <f t="shared" si="819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8"/>
        <v>June 24</v>
      </c>
      <c r="H18996" s="27">
        <f t="shared" si="819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8"/>
        <v>June 24</v>
      </c>
      <c r="H18997" s="27">
        <f t="shared" si="819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8"/>
        <v>June 24</v>
      </c>
      <c r="H18998" s="27">
        <f t="shared" si="819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8"/>
        <v>June 24</v>
      </c>
      <c r="H18999" s="27">
        <f t="shared" si="819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8"/>
        <v>June 24</v>
      </c>
      <c r="H19000" s="27">
        <f t="shared" si="819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8"/>
        <v>June 24</v>
      </c>
      <c r="H19001" s="27">
        <f t="shared" si="819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8"/>
        <v>June 24</v>
      </c>
      <c r="H19002" s="27">
        <f t="shared" si="819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8"/>
        <v>June 24</v>
      </c>
      <c r="H19003" s="27">
        <f t="shared" si="819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8"/>
        <v>June 24</v>
      </c>
      <c r="H19004" s="27">
        <f t="shared" si="819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8"/>
        <v>June 24</v>
      </c>
      <c r="H19005" s="27">
        <f t="shared" si="819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8"/>
        <v>June 24</v>
      </c>
      <c r="H19006" s="27">
        <f t="shared" si="819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ref="G19007:G19070" si="820">VLOOKUP(C19007,W:Y,3,TRUE)</f>
        <v>June 24</v>
      </c>
      <c r="H19007" s="27">
        <f t="shared" si="819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20"/>
        <v>June 24</v>
      </c>
      <c r="H19008" s="27">
        <f t="shared" si="819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20"/>
        <v>June 24</v>
      </c>
      <c r="H19009" s="27">
        <f t="shared" si="819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si="820"/>
        <v>June 24</v>
      </c>
      <c r="H19010" s="27">
        <f t="shared" si="819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20"/>
        <v>June 24</v>
      </c>
      <c r="H19011" s="27">
        <f t="shared" si="819"/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20"/>
        <v>June 24</v>
      </c>
      <c r="H19012" s="27">
        <f t="shared" si="819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20"/>
        <v>June 24</v>
      </c>
      <c r="H19013" s="27">
        <f t="shared" si="819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20"/>
        <v>June 24</v>
      </c>
      <c r="H19014" s="27">
        <f t="shared" si="819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20"/>
        <v>June 24</v>
      </c>
      <c r="H19015" s="27">
        <f t="shared" si="819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20"/>
        <v>June 24</v>
      </c>
      <c r="H19016" s="27">
        <f t="shared" ref="H19016:H19079" si="821">1+H19015</f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20"/>
        <v>June 24</v>
      </c>
      <c r="H19017" s="27">
        <f t="shared" si="821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20"/>
        <v>June 24</v>
      </c>
      <c r="H19018" s="27">
        <f t="shared" si="821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20"/>
        <v>June 24</v>
      </c>
      <c r="H19019" s="27">
        <f t="shared" si="821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20"/>
        <v>June 24</v>
      </c>
      <c r="H19020" s="27">
        <f t="shared" si="821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20"/>
        <v>June 24</v>
      </c>
      <c r="H19021" s="27">
        <f t="shared" si="821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20"/>
        <v>June 24</v>
      </c>
      <c r="H19022" s="27">
        <f t="shared" si="821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20"/>
        <v>June 24</v>
      </c>
      <c r="H19023" s="27">
        <f t="shared" si="821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20"/>
        <v>June 24</v>
      </c>
      <c r="H19024" s="27">
        <f t="shared" si="821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20"/>
        <v>June 24</v>
      </c>
      <c r="H19025" s="27">
        <f t="shared" si="821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20"/>
        <v>June 24</v>
      </c>
      <c r="H19026" s="27">
        <f t="shared" si="821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20"/>
        <v>June 24</v>
      </c>
      <c r="H19027" s="27">
        <f t="shared" si="821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20"/>
        <v>June 24</v>
      </c>
      <c r="H19028" s="27">
        <f t="shared" si="821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20"/>
        <v>June 24</v>
      </c>
      <c r="H19029" s="27">
        <f t="shared" si="821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20"/>
        <v>June 24</v>
      </c>
      <c r="H19030" s="27">
        <f t="shared" si="821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20"/>
        <v>June 24</v>
      </c>
      <c r="H19031" s="27">
        <f t="shared" si="821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20"/>
        <v>June 24</v>
      </c>
      <c r="H19032" s="27">
        <f t="shared" si="821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20"/>
        <v>June 24</v>
      </c>
      <c r="H19033" s="27">
        <f t="shared" si="821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20"/>
        <v>June 24</v>
      </c>
      <c r="H19034" s="27">
        <f t="shared" si="821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20"/>
        <v>June 24</v>
      </c>
      <c r="H19035" s="27">
        <f t="shared" si="821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20"/>
        <v>June 24</v>
      </c>
      <c r="H19036" s="27">
        <f t="shared" si="821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20"/>
        <v>June 24</v>
      </c>
      <c r="H19037" s="27">
        <f t="shared" si="821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20"/>
        <v>June 24</v>
      </c>
      <c r="H19038" s="27">
        <f t="shared" si="821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20"/>
        <v>June 24</v>
      </c>
      <c r="H19039" s="27">
        <f t="shared" si="821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20"/>
        <v>June 24</v>
      </c>
      <c r="H19040" s="27">
        <f t="shared" si="821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20"/>
        <v>June 24</v>
      </c>
      <c r="H19041" s="27">
        <f t="shared" si="821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20"/>
        <v>June 24</v>
      </c>
      <c r="H19042" s="27">
        <f t="shared" si="821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20"/>
        <v>June 24</v>
      </c>
      <c r="H19043" s="27">
        <f t="shared" si="821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20"/>
        <v>June 24</v>
      </c>
      <c r="H19044" s="27">
        <f t="shared" si="821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20"/>
        <v>June 24</v>
      </c>
      <c r="H19045" s="27">
        <f t="shared" si="821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20"/>
        <v>June 24</v>
      </c>
      <c r="H19046" s="27">
        <f t="shared" si="821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20"/>
        <v>June 24</v>
      </c>
      <c r="H19047" s="27">
        <f t="shared" si="821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20"/>
        <v>June 24</v>
      </c>
      <c r="H19048" s="27">
        <f t="shared" si="821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20"/>
        <v>June 24</v>
      </c>
      <c r="H19049" s="27">
        <f t="shared" si="821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20"/>
        <v>June 24</v>
      </c>
      <c r="H19050" s="27">
        <f t="shared" si="821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20"/>
        <v>June 24</v>
      </c>
      <c r="H19051" s="27">
        <f t="shared" si="821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20"/>
        <v>June 24</v>
      </c>
      <c r="H19052" s="27">
        <f t="shared" si="821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20"/>
        <v>June 24</v>
      </c>
      <c r="H19053" s="27">
        <f t="shared" si="821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20"/>
        <v>June 24</v>
      </c>
      <c r="H19054" s="27">
        <f t="shared" si="821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20"/>
        <v>June 24</v>
      </c>
      <c r="H19055" s="27">
        <f t="shared" si="821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20"/>
        <v>June 24</v>
      </c>
      <c r="H19056" s="27">
        <f t="shared" si="821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20"/>
        <v>June 24</v>
      </c>
      <c r="H19057" s="27">
        <f t="shared" si="821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20"/>
        <v>June 24</v>
      </c>
      <c r="H19058" s="27">
        <f t="shared" si="821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20"/>
        <v>June 24</v>
      </c>
      <c r="H19059" s="27">
        <f t="shared" si="821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20"/>
        <v>June 24</v>
      </c>
      <c r="H19060" s="27">
        <f t="shared" si="821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20"/>
        <v>June 24</v>
      </c>
      <c r="H19061" s="27">
        <f t="shared" si="821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20"/>
        <v>June 24</v>
      </c>
      <c r="H19062" s="27">
        <f t="shared" si="821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20"/>
        <v>June 24</v>
      </c>
      <c r="H19063" s="27">
        <f t="shared" si="821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20"/>
        <v>June 24</v>
      </c>
      <c r="H19064" s="27">
        <f t="shared" si="821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20"/>
        <v>June 24</v>
      </c>
      <c r="H19065" s="27">
        <f t="shared" si="821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20"/>
        <v>June 24</v>
      </c>
      <c r="H19066" s="27">
        <f t="shared" si="821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20"/>
        <v>June 24</v>
      </c>
      <c r="H19067" s="27">
        <f t="shared" si="821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20"/>
        <v>June 24</v>
      </c>
      <c r="H19068" s="27">
        <f t="shared" si="821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20"/>
        <v>June 24</v>
      </c>
      <c r="H19069" s="27">
        <f t="shared" si="821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20"/>
        <v>June 24</v>
      </c>
      <c r="H19070" s="27">
        <f t="shared" si="821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ref="G19071:G19112" si="822">VLOOKUP(C19071,W:Y,3,TRUE)</f>
        <v>June 24</v>
      </c>
      <c r="H19071" s="27">
        <f t="shared" si="821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22"/>
        <v>June 24</v>
      </c>
      <c r="H19072" s="27">
        <f t="shared" si="821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22"/>
        <v>June 24</v>
      </c>
      <c r="H19073" s="27">
        <f t="shared" si="821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si="822"/>
        <v>June 24</v>
      </c>
      <c r="H19074" s="27">
        <f t="shared" si="821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22"/>
        <v>June 24</v>
      </c>
      <c r="H19075" s="27">
        <f t="shared" si="821"/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22"/>
        <v>June 24</v>
      </c>
      <c r="H19076" s="27">
        <f t="shared" si="821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22"/>
        <v>June 24</v>
      </c>
      <c r="H19077" s="27">
        <f t="shared" si="821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22"/>
        <v>June 24</v>
      </c>
      <c r="H19078" s="27">
        <f t="shared" si="821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22"/>
        <v>June 24</v>
      </c>
      <c r="H19079" s="27">
        <f t="shared" si="821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22"/>
        <v>June 24</v>
      </c>
      <c r="H19080" s="27">
        <f t="shared" ref="H19080:H19143" si="823">1+H19079</f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22"/>
        <v>June 24</v>
      </c>
      <c r="H19081" s="27">
        <f t="shared" si="823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22"/>
        <v>June 24</v>
      </c>
      <c r="H19082" s="27">
        <f t="shared" si="823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22"/>
        <v>June 24</v>
      </c>
      <c r="H19083" s="27">
        <f t="shared" si="823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22"/>
        <v>June 24</v>
      </c>
      <c r="H19084" s="27">
        <f t="shared" si="823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22"/>
        <v>June 24</v>
      </c>
      <c r="H19085" s="27">
        <f t="shared" si="823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22"/>
        <v>June 24</v>
      </c>
      <c r="H19086" s="27">
        <f t="shared" si="823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22"/>
        <v>June 24</v>
      </c>
      <c r="H19087" s="27">
        <f t="shared" si="823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22"/>
        <v>June 24</v>
      </c>
      <c r="H19088" s="27">
        <f t="shared" si="823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22"/>
        <v>June 24</v>
      </c>
      <c r="H19089" s="27">
        <f t="shared" si="823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22"/>
        <v>June 24</v>
      </c>
      <c r="H19090" s="27">
        <f t="shared" si="823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22"/>
        <v>June 24</v>
      </c>
      <c r="H19091" s="27">
        <f t="shared" si="823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22"/>
        <v>June 24</v>
      </c>
      <c r="H19092" s="27">
        <f t="shared" si="823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22"/>
        <v>June 24</v>
      </c>
      <c r="H19093" s="27">
        <f t="shared" si="823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22"/>
        <v>June 24</v>
      </c>
      <c r="H19094" s="27">
        <f t="shared" si="823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22"/>
        <v>June 24</v>
      </c>
      <c r="H19095" s="27">
        <f t="shared" si="823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22"/>
        <v>June 24</v>
      </c>
      <c r="H19096" s="27">
        <f t="shared" si="823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22"/>
        <v>June 24</v>
      </c>
      <c r="H19097" s="27">
        <f t="shared" si="823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22"/>
        <v>June 24</v>
      </c>
      <c r="H19098" s="27">
        <f t="shared" si="823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22"/>
        <v>June 24</v>
      </c>
      <c r="H19099" s="27">
        <f t="shared" si="823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22"/>
        <v>June 24</v>
      </c>
      <c r="H19100" s="27">
        <f t="shared" si="823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22"/>
        <v>June 24</v>
      </c>
      <c r="H19101" s="27">
        <f t="shared" si="823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22"/>
        <v>June 24</v>
      </c>
      <c r="H19102" s="27">
        <f t="shared" si="823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22"/>
        <v>June 24</v>
      </c>
      <c r="H19103" s="27">
        <f t="shared" si="823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22"/>
        <v>June 24</v>
      </c>
      <c r="H19104" s="27">
        <f t="shared" si="823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22"/>
        <v>June 24</v>
      </c>
      <c r="H19105" s="27">
        <f t="shared" si="823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22"/>
        <v>June 24</v>
      </c>
      <c r="H19106" s="27">
        <f t="shared" si="823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22"/>
        <v>June 24</v>
      </c>
      <c r="H19107" s="27">
        <f t="shared" si="823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22"/>
        <v>June 24</v>
      </c>
      <c r="H19108" s="27">
        <f t="shared" si="823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22"/>
        <v>June 24</v>
      </c>
      <c r="H19109" s="27">
        <f t="shared" si="823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22"/>
        <v>June 24</v>
      </c>
      <c r="H19110" s="27">
        <f t="shared" si="823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22"/>
        <v>June 24</v>
      </c>
      <c r="H19111" s="27">
        <f t="shared" si="823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22"/>
        <v>June 24</v>
      </c>
      <c r="H19112" s="27">
        <f t="shared" si="823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ref="G19113:G19176" si="824">VLOOKUP(C19113,W:Y,3,TRUE)</f>
        <v>July 24</v>
      </c>
      <c r="H19113" s="27">
        <f t="shared" si="823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24"/>
        <v>July 24</v>
      </c>
      <c r="H19114" s="27">
        <f t="shared" si="823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24"/>
        <v>July 24</v>
      </c>
      <c r="H19115" s="27">
        <f t="shared" si="823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24"/>
        <v>July 24</v>
      </c>
      <c r="H19116" s="27">
        <f t="shared" si="823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24"/>
        <v>July 24</v>
      </c>
      <c r="H19117" s="27">
        <f t="shared" si="823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24"/>
        <v>July 24</v>
      </c>
      <c r="H19118" s="27">
        <f t="shared" si="823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24"/>
        <v>July 24</v>
      </c>
      <c r="H19119" s="27">
        <f t="shared" si="823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24"/>
        <v>July 24</v>
      </c>
      <c r="H19120" s="27">
        <f t="shared" si="823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24"/>
        <v>July 24</v>
      </c>
      <c r="H19121" s="27">
        <f t="shared" si="823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24"/>
        <v>July 24</v>
      </c>
      <c r="H19122" s="27">
        <f t="shared" si="823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24"/>
        <v>July 24</v>
      </c>
      <c r="H19123" s="27">
        <f t="shared" si="823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24"/>
        <v>July 24</v>
      </c>
      <c r="H19124" s="27">
        <f t="shared" si="823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24"/>
        <v>July 24</v>
      </c>
      <c r="H19125" s="27">
        <f t="shared" si="823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24"/>
        <v>July 24</v>
      </c>
      <c r="H19126" s="27">
        <f t="shared" si="823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24"/>
        <v>July 24</v>
      </c>
      <c r="H19127" s="27">
        <f t="shared" si="823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24"/>
        <v>July 24</v>
      </c>
      <c r="H19128" s="27">
        <f t="shared" si="823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24"/>
        <v>July 24</v>
      </c>
      <c r="H19129" s="27">
        <f t="shared" si="823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24"/>
        <v>July 24</v>
      </c>
      <c r="H19130" s="27">
        <f t="shared" si="823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24"/>
        <v>July 24</v>
      </c>
      <c r="H19131" s="27">
        <f t="shared" si="823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24"/>
        <v>July 24</v>
      </c>
      <c r="H19132" s="27">
        <f t="shared" si="823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24"/>
        <v>July 24</v>
      </c>
      <c r="H19133" s="27">
        <f t="shared" si="823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24"/>
        <v>July 24</v>
      </c>
      <c r="H19134" s="27">
        <f t="shared" si="823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24"/>
        <v>July 24</v>
      </c>
      <c r="H19135" s="27">
        <f t="shared" si="823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24"/>
        <v>July 24</v>
      </c>
      <c r="H19136" s="27">
        <f t="shared" si="823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24"/>
        <v>July 24</v>
      </c>
      <c r="H19137" s="27">
        <f t="shared" si="823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si="824"/>
        <v>July 24</v>
      </c>
      <c r="H19138" s="27">
        <f t="shared" si="823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4"/>
        <v>July 24</v>
      </c>
      <c r="H19139" s="27">
        <f t="shared" si="823"/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4"/>
        <v>July 24</v>
      </c>
      <c r="H19140" s="27">
        <f t="shared" si="823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4"/>
        <v>July 24</v>
      </c>
      <c r="H19141" s="27">
        <f t="shared" si="823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4"/>
        <v>July 24</v>
      </c>
      <c r="H19142" s="27">
        <f t="shared" si="823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4"/>
        <v>July 24</v>
      </c>
      <c r="H19143" s="27">
        <f t="shared" si="823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4"/>
        <v>July 24</v>
      </c>
      <c r="H19144" s="27">
        <f t="shared" ref="H19144:H19207" si="825">1+H19143</f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4"/>
        <v>July 24</v>
      </c>
      <c r="H19145" s="27">
        <f t="shared" si="825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4"/>
        <v>July 24</v>
      </c>
      <c r="H19146" s="27">
        <f t="shared" si="825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4"/>
        <v>July 24</v>
      </c>
      <c r="H19147" s="27">
        <f t="shared" si="825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4"/>
        <v>July 24</v>
      </c>
      <c r="H19148" s="27">
        <f t="shared" si="825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4"/>
        <v>July 24</v>
      </c>
      <c r="H19149" s="27">
        <f t="shared" si="825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4"/>
        <v>July 24</v>
      </c>
      <c r="H19150" s="27">
        <f t="shared" si="825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4"/>
        <v>July 24</v>
      </c>
      <c r="H19151" s="27">
        <f t="shared" si="825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4"/>
        <v>July 24</v>
      </c>
      <c r="H19152" s="27">
        <f t="shared" si="825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4"/>
        <v>July 24</v>
      </c>
      <c r="H19153" s="27">
        <f t="shared" si="825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4"/>
        <v>July 24</v>
      </c>
      <c r="H19154" s="27">
        <f t="shared" si="825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4"/>
        <v>July 24</v>
      </c>
      <c r="H19155" s="27">
        <f t="shared" si="825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4"/>
        <v>July 24</v>
      </c>
      <c r="H19156" s="27">
        <f t="shared" si="825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4"/>
        <v>July 24</v>
      </c>
      <c r="H19157" s="27">
        <f t="shared" si="825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4"/>
        <v>July 24</v>
      </c>
      <c r="H19158" s="27">
        <f t="shared" si="825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4"/>
        <v>July 24</v>
      </c>
      <c r="H19159" s="27">
        <f t="shared" si="825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4"/>
        <v>July 24</v>
      </c>
      <c r="H19160" s="27">
        <f t="shared" si="825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4"/>
        <v>July 24</v>
      </c>
      <c r="H19161" s="27">
        <f t="shared" si="825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4"/>
        <v>July 24</v>
      </c>
      <c r="H19162" s="27">
        <f t="shared" si="825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4"/>
        <v>July 24</v>
      </c>
      <c r="H19163" s="27">
        <f t="shared" si="825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4"/>
        <v>July 24</v>
      </c>
      <c r="H19164" s="27">
        <f t="shared" si="825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4"/>
        <v>July 24</v>
      </c>
      <c r="H19165" s="27">
        <f t="shared" si="825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4"/>
        <v>July 24</v>
      </c>
      <c r="H19166" s="27">
        <f t="shared" si="825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4"/>
        <v>July 24</v>
      </c>
      <c r="H19167" s="27">
        <f t="shared" si="825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4"/>
        <v>July 24</v>
      </c>
      <c r="H19168" s="27">
        <f t="shared" si="825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4"/>
        <v>July 24</v>
      </c>
      <c r="H19169" s="27">
        <f t="shared" si="825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4"/>
        <v>July 24</v>
      </c>
      <c r="H19170" s="27">
        <f t="shared" si="825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4"/>
        <v>July 24</v>
      </c>
      <c r="H19171" s="27">
        <f t="shared" si="825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4"/>
        <v>July 24</v>
      </c>
      <c r="H19172" s="27">
        <f t="shared" si="825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4"/>
        <v>July 24</v>
      </c>
      <c r="H19173" s="27">
        <f t="shared" si="825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4"/>
        <v>July 24</v>
      </c>
      <c r="H19174" s="27">
        <f t="shared" si="825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4"/>
        <v>July 24</v>
      </c>
      <c r="H19175" s="27">
        <f t="shared" si="825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4"/>
        <v>July 24</v>
      </c>
      <c r="H19176" s="27">
        <f t="shared" si="825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ref="G19177:G19240" si="826">VLOOKUP(C19177,W:Y,3,TRUE)</f>
        <v>July 24</v>
      </c>
      <c r="H19177" s="27">
        <f t="shared" si="825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6"/>
        <v>July 24</v>
      </c>
      <c r="H19178" s="27">
        <f t="shared" si="825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6"/>
        <v>July 24</v>
      </c>
      <c r="H19179" s="27">
        <f t="shared" si="825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6"/>
        <v>July 24</v>
      </c>
      <c r="H19180" s="27">
        <f t="shared" si="825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6"/>
        <v>July 24</v>
      </c>
      <c r="H19181" s="27">
        <f t="shared" si="825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6"/>
        <v>July 24</v>
      </c>
      <c r="H19182" s="27">
        <f t="shared" si="825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6"/>
        <v>July 24</v>
      </c>
      <c r="H19183" s="27">
        <f t="shared" si="825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6"/>
        <v>July 24</v>
      </c>
      <c r="H19184" s="27">
        <f t="shared" si="825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6"/>
        <v>July 24</v>
      </c>
      <c r="H19185" s="27">
        <f t="shared" si="825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6"/>
        <v>July 24</v>
      </c>
      <c r="H19186" s="27">
        <f t="shared" si="825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6"/>
        <v>July 24</v>
      </c>
      <c r="H19187" s="27">
        <f t="shared" si="825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6"/>
        <v>July 24</v>
      </c>
      <c r="H19188" s="27">
        <f t="shared" si="825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6"/>
        <v>July 24</v>
      </c>
      <c r="H19189" s="27">
        <f t="shared" si="825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6"/>
        <v>July 24</v>
      </c>
      <c r="H19190" s="27">
        <f t="shared" si="825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6"/>
        <v>July 24</v>
      </c>
      <c r="H19191" s="27">
        <f t="shared" si="825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6"/>
        <v>July 24</v>
      </c>
      <c r="H19192" s="27">
        <f t="shared" si="825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6"/>
        <v>July 24</v>
      </c>
      <c r="H19193" s="27">
        <f t="shared" si="825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6"/>
        <v>July 24</v>
      </c>
      <c r="H19194" s="27">
        <f t="shared" si="825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6"/>
        <v>July 24</v>
      </c>
      <c r="H19195" s="27">
        <f t="shared" si="825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6"/>
        <v>July 24</v>
      </c>
      <c r="H19196" s="27">
        <f t="shared" si="825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6"/>
        <v>July 24</v>
      </c>
      <c r="H19197" s="27">
        <f t="shared" si="825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6"/>
        <v>July 24</v>
      </c>
      <c r="H19198" s="27">
        <f t="shared" si="825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6"/>
        <v>July 24</v>
      </c>
      <c r="H19199" s="27">
        <f t="shared" si="825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6"/>
        <v>July 24</v>
      </c>
      <c r="H19200" s="27">
        <f t="shared" si="825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6"/>
        <v>July 24</v>
      </c>
      <c r="H19201" s="27">
        <f t="shared" si="825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si="826"/>
        <v>July 24</v>
      </c>
      <c r="H19202" s="27">
        <f t="shared" si="825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6"/>
        <v>July 24</v>
      </c>
      <c r="H19203" s="27">
        <f t="shared" si="825"/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6"/>
        <v>July 24</v>
      </c>
      <c r="H19204" s="27">
        <f t="shared" si="825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6"/>
        <v>July 24</v>
      </c>
      <c r="H19205" s="27">
        <f t="shared" si="825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6"/>
        <v>July 24</v>
      </c>
      <c r="H19206" s="27">
        <f t="shared" si="825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6"/>
        <v>July 24</v>
      </c>
      <c r="H19207" s="27">
        <f t="shared" si="825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6"/>
        <v>July 24</v>
      </c>
      <c r="H19208" s="27">
        <f t="shared" ref="H19208:H19271" si="827">1+H19207</f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6"/>
        <v>July 24</v>
      </c>
      <c r="H19209" s="27">
        <f t="shared" si="827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6"/>
        <v>July 24</v>
      </c>
      <c r="H19210" s="27">
        <f t="shared" si="827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6"/>
        <v>July 24</v>
      </c>
      <c r="H19211" s="27">
        <f t="shared" si="827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6"/>
        <v>July 24</v>
      </c>
      <c r="H19212" s="27">
        <f t="shared" si="827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6"/>
        <v>July 24</v>
      </c>
      <c r="H19213" s="27">
        <f t="shared" si="827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6"/>
        <v>July 24</v>
      </c>
      <c r="H19214" s="27">
        <f t="shared" si="827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6"/>
        <v>July 24</v>
      </c>
      <c r="H19215" s="27">
        <f t="shared" si="827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6"/>
        <v>July 24</v>
      </c>
      <c r="H19216" s="27">
        <f t="shared" si="827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6"/>
        <v>July 24</v>
      </c>
      <c r="H19217" s="27">
        <f t="shared" si="827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6"/>
        <v>July 24</v>
      </c>
      <c r="H19218" s="27">
        <f t="shared" si="827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6"/>
        <v>July 24</v>
      </c>
      <c r="H19219" s="27">
        <f t="shared" si="827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6"/>
        <v>July 24</v>
      </c>
      <c r="H19220" s="27">
        <f t="shared" si="827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6"/>
        <v>July 24</v>
      </c>
      <c r="H19221" s="27">
        <f t="shared" si="827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6"/>
        <v>July 24</v>
      </c>
      <c r="H19222" s="27">
        <f t="shared" si="827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6"/>
        <v>July 24</v>
      </c>
      <c r="H19223" s="27">
        <f t="shared" si="827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6"/>
        <v>July 24</v>
      </c>
      <c r="H19224" s="27">
        <f t="shared" si="827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6"/>
        <v>July 24</v>
      </c>
      <c r="H19225" s="27">
        <f t="shared" si="827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6"/>
        <v>July 24</v>
      </c>
      <c r="H19226" s="27">
        <f t="shared" si="827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6"/>
        <v>July 24</v>
      </c>
      <c r="H19227" s="27">
        <f t="shared" si="827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6"/>
        <v>July 24</v>
      </c>
      <c r="H19228" s="27">
        <f t="shared" si="827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6"/>
        <v>July 24</v>
      </c>
      <c r="H19229" s="27">
        <f t="shared" si="827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6"/>
        <v>July 24</v>
      </c>
      <c r="H19230" s="27">
        <f t="shared" si="827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6"/>
        <v>July 24</v>
      </c>
      <c r="H19231" s="27">
        <f t="shared" si="827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6"/>
        <v>July 24</v>
      </c>
      <c r="H19232" s="27">
        <f t="shared" si="827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6"/>
        <v>July 24</v>
      </c>
      <c r="H19233" s="27">
        <f t="shared" si="827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6"/>
        <v>July 24</v>
      </c>
      <c r="H19234" s="27">
        <f t="shared" si="827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6"/>
        <v>July 24</v>
      </c>
      <c r="H19235" s="27">
        <f t="shared" si="827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6"/>
        <v>July 24</v>
      </c>
      <c r="H19236" s="27">
        <f t="shared" si="827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6"/>
        <v>July 24</v>
      </c>
      <c r="H19237" s="27">
        <f t="shared" si="827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6"/>
        <v>July 24</v>
      </c>
      <c r="H19238" s="27">
        <f t="shared" si="827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6"/>
        <v>July 24</v>
      </c>
      <c r="H19239" s="27">
        <f t="shared" si="827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6"/>
        <v>July 24</v>
      </c>
      <c r="H19240" s="27">
        <f t="shared" si="827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ref="G19241:G19304" si="828">VLOOKUP(C19241,W:Y,3,TRUE)</f>
        <v>July 24</v>
      </c>
      <c r="H19241" s="27">
        <f t="shared" si="827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8"/>
        <v>July 24</v>
      </c>
      <c r="H19242" s="27">
        <f t="shared" si="827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8"/>
        <v>July 24</v>
      </c>
      <c r="H19243" s="27">
        <f t="shared" si="827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8"/>
        <v>July 24</v>
      </c>
      <c r="H19244" s="27">
        <f t="shared" si="827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8"/>
        <v>July 24</v>
      </c>
      <c r="H19245" s="27">
        <f t="shared" si="827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8"/>
        <v>July 24</v>
      </c>
      <c r="H19246" s="27">
        <f t="shared" si="827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8"/>
        <v>July 24</v>
      </c>
      <c r="H19247" s="27">
        <f t="shared" si="827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8"/>
        <v>July 24</v>
      </c>
      <c r="H19248" s="27">
        <f t="shared" si="827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8"/>
        <v>July 24</v>
      </c>
      <c r="H19249" s="27">
        <f t="shared" si="827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8"/>
        <v>July 24</v>
      </c>
      <c r="H19250" s="27">
        <f t="shared" si="827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8"/>
        <v>July 24</v>
      </c>
      <c r="H19251" s="27">
        <f t="shared" si="827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8"/>
        <v>July 24</v>
      </c>
      <c r="H19252" s="27">
        <f t="shared" si="827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8"/>
        <v>July 24</v>
      </c>
      <c r="H19253" s="27">
        <f t="shared" si="827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8"/>
        <v>July 24</v>
      </c>
      <c r="H19254" s="27">
        <f t="shared" si="827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8"/>
        <v>July 24</v>
      </c>
      <c r="H19255" s="27">
        <f t="shared" si="827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8"/>
        <v>July 24</v>
      </c>
      <c r="H19256" s="27">
        <f t="shared" si="827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8"/>
        <v>July 24</v>
      </c>
      <c r="H19257" s="27">
        <f t="shared" si="827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8"/>
        <v>July 24</v>
      </c>
      <c r="H19258" s="27">
        <f t="shared" si="827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8"/>
        <v>July 24</v>
      </c>
      <c r="H19259" s="27">
        <f t="shared" si="827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8"/>
        <v>July 24</v>
      </c>
      <c r="H19260" s="27">
        <f t="shared" si="827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8"/>
        <v>July 24</v>
      </c>
      <c r="H19261" s="27">
        <f t="shared" si="827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8"/>
        <v>July 24</v>
      </c>
      <c r="H19262" s="27">
        <f t="shared" si="827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8"/>
        <v>July 24</v>
      </c>
      <c r="H19263" s="27">
        <f t="shared" si="827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8"/>
        <v>July 24</v>
      </c>
      <c r="H19264" s="27">
        <f t="shared" si="827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8"/>
        <v>July 24</v>
      </c>
      <c r="H19265" s="27">
        <f t="shared" si="827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si="828"/>
        <v>July 24</v>
      </c>
      <c r="H19266" s="27">
        <f t="shared" si="827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8"/>
        <v>July 24</v>
      </c>
      <c r="H19267" s="27">
        <f t="shared" si="827"/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8"/>
        <v>July 24</v>
      </c>
      <c r="H19268" s="27">
        <f t="shared" si="827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8"/>
        <v>July 24</v>
      </c>
      <c r="H19269" s="27">
        <f t="shared" si="827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8"/>
        <v>July 24</v>
      </c>
      <c r="H19270" s="27">
        <f t="shared" si="827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8"/>
        <v>July 24</v>
      </c>
      <c r="H19271" s="27">
        <f t="shared" si="827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8"/>
        <v>July 24</v>
      </c>
      <c r="H19272" s="27">
        <f t="shared" ref="H19272:H19335" si="829">1+H19271</f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8"/>
        <v>July 24</v>
      </c>
      <c r="H19273" s="27">
        <f t="shared" si="829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8"/>
        <v>July 24</v>
      </c>
      <c r="H19274" s="27">
        <f t="shared" si="829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8"/>
        <v>July 24</v>
      </c>
      <c r="H19275" s="27">
        <f t="shared" si="829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8"/>
        <v>July 24</v>
      </c>
      <c r="H19276" s="27">
        <f t="shared" si="829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8"/>
        <v>July 24</v>
      </c>
      <c r="H19277" s="27">
        <f t="shared" si="829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8"/>
        <v>July 24</v>
      </c>
      <c r="H19278" s="27">
        <f t="shared" si="829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8"/>
        <v>August 24</v>
      </c>
      <c r="H19279" s="27">
        <f t="shared" si="829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8"/>
        <v>August 24</v>
      </c>
      <c r="H19280" s="27">
        <f t="shared" si="829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8"/>
        <v>August 24</v>
      </c>
      <c r="H19281" s="27">
        <f t="shared" si="829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8"/>
        <v>August 24</v>
      </c>
      <c r="H19282" s="27">
        <f t="shared" si="829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8"/>
        <v>August 24</v>
      </c>
      <c r="H19283" s="27">
        <f t="shared" si="829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8"/>
        <v>August 24</v>
      </c>
      <c r="H19284" s="27">
        <f t="shared" si="829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8"/>
        <v>August 24</v>
      </c>
      <c r="H19285" s="27">
        <f t="shared" si="829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8"/>
        <v>August 24</v>
      </c>
      <c r="H19286" s="27">
        <f t="shared" si="829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8"/>
        <v>August 24</v>
      </c>
      <c r="H19287" s="27">
        <f t="shared" si="829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8"/>
        <v>August 24</v>
      </c>
      <c r="H19288" s="27">
        <f t="shared" si="829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8"/>
        <v>August 24</v>
      </c>
      <c r="H19289" s="27">
        <f t="shared" si="829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8"/>
        <v>August 24</v>
      </c>
      <c r="H19290" s="27">
        <f t="shared" si="829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8"/>
        <v>August 24</v>
      </c>
      <c r="H19291" s="27">
        <f t="shared" si="829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8"/>
        <v>August 24</v>
      </c>
      <c r="H19292" s="27">
        <f t="shared" si="829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8"/>
        <v>August 24</v>
      </c>
      <c r="H19293" s="27">
        <f t="shared" si="829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8"/>
        <v>August 24</v>
      </c>
      <c r="H19294" s="27">
        <f t="shared" si="829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8"/>
        <v>August 24</v>
      </c>
      <c r="H19295" s="27">
        <f t="shared" si="829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8"/>
        <v>August 24</v>
      </c>
      <c r="H19296" s="27">
        <f t="shared" si="829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8"/>
        <v>August 24</v>
      </c>
      <c r="H19297" s="27">
        <f t="shared" si="829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8"/>
        <v>August 24</v>
      </c>
      <c r="H19298" s="27">
        <f t="shared" si="829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8"/>
        <v>August 24</v>
      </c>
      <c r="H19299" s="27">
        <f t="shared" si="829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8"/>
        <v>August 24</v>
      </c>
      <c r="H19300" s="27">
        <f t="shared" si="829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8"/>
        <v>August 24</v>
      </c>
      <c r="H19301" s="27">
        <f t="shared" si="829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8"/>
        <v>August 24</v>
      </c>
      <c r="H19302" s="27">
        <f t="shared" si="829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8"/>
        <v>August 24</v>
      </c>
      <c r="H19303" s="27">
        <f t="shared" si="829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8"/>
        <v>August 24</v>
      </c>
      <c r="H19304" s="27">
        <f t="shared" si="829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ref="G19305:G19368" si="830">VLOOKUP(C19305,W:Y,3,TRUE)</f>
        <v>August 24</v>
      </c>
      <c r="H19305" s="27">
        <f t="shared" si="829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30"/>
        <v>August 24</v>
      </c>
      <c r="H19306" s="27">
        <f t="shared" si="829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30"/>
        <v>August 24</v>
      </c>
      <c r="H19307" s="27">
        <f t="shared" si="829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30"/>
        <v>August 24</v>
      </c>
      <c r="H19308" s="27">
        <f t="shared" si="829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30"/>
        <v>August 24</v>
      </c>
      <c r="H19309" s="27">
        <f t="shared" si="829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30"/>
        <v>August 24</v>
      </c>
      <c r="H19310" s="27">
        <f t="shared" si="829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30"/>
        <v>August 24</v>
      </c>
      <c r="H19311" s="27">
        <f t="shared" si="829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30"/>
        <v>August 24</v>
      </c>
      <c r="H19312" s="27">
        <f t="shared" si="829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30"/>
        <v>August 24</v>
      </c>
      <c r="H19313" s="27">
        <f t="shared" si="829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30"/>
        <v>August 24</v>
      </c>
      <c r="H19314" s="27">
        <f t="shared" si="829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30"/>
        <v>August 24</v>
      </c>
      <c r="H19315" s="27">
        <f t="shared" si="829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30"/>
        <v>August 24</v>
      </c>
      <c r="H19316" s="27">
        <f t="shared" si="829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30"/>
        <v>August 24</v>
      </c>
      <c r="H19317" s="27">
        <f t="shared" si="829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30"/>
        <v>August 24</v>
      </c>
      <c r="H19318" s="27">
        <f t="shared" si="829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30"/>
        <v>August 24</v>
      </c>
      <c r="H19319" s="27">
        <f t="shared" si="829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30"/>
        <v>August 24</v>
      </c>
      <c r="H19320" s="27">
        <f t="shared" si="829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30"/>
        <v>August 24</v>
      </c>
      <c r="H19321" s="27">
        <f t="shared" si="829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30"/>
        <v>August 24</v>
      </c>
      <c r="H19322" s="27">
        <f t="shared" si="829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30"/>
        <v>August 24</v>
      </c>
      <c r="H19323" s="27">
        <f t="shared" si="829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30"/>
        <v>August 24</v>
      </c>
      <c r="H19324" s="27">
        <f t="shared" si="829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30"/>
        <v>August 24</v>
      </c>
      <c r="H19325" s="27">
        <f t="shared" si="829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30"/>
        <v>August 24</v>
      </c>
      <c r="H19326" s="27">
        <f t="shared" si="829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30"/>
        <v>August 24</v>
      </c>
      <c r="H19327" s="27">
        <f t="shared" si="829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30"/>
        <v>August 24</v>
      </c>
      <c r="H19328" s="27">
        <f t="shared" si="829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30"/>
        <v>August 24</v>
      </c>
      <c r="H19329" s="27">
        <f t="shared" si="829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si="830"/>
        <v>August 24</v>
      </c>
      <c r="H19330" s="27">
        <f t="shared" si="829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30"/>
        <v>August 24</v>
      </c>
      <c r="H19331" s="27">
        <f t="shared" si="829"/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30"/>
        <v>August 24</v>
      </c>
      <c r="H19332" s="27">
        <f t="shared" si="829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30"/>
        <v>August 24</v>
      </c>
      <c r="H19333" s="27">
        <f t="shared" si="829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30"/>
        <v>August 24</v>
      </c>
      <c r="H19334" s="27">
        <f t="shared" si="829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30"/>
        <v>August 24</v>
      </c>
      <c r="H19335" s="27">
        <f t="shared" si="829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30"/>
        <v>August 24</v>
      </c>
      <c r="H19336" s="27">
        <f t="shared" ref="H19336:H19399" si="831">1+H19335</f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30"/>
        <v>August 24</v>
      </c>
      <c r="H19337" s="27">
        <f t="shared" si="831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30"/>
        <v>August 24</v>
      </c>
      <c r="H19338" s="27">
        <f t="shared" si="831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30"/>
        <v>August 24</v>
      </c>
      <c r="H19339" s="27">
        <f t="shared" si="831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30"/>
        <v>August 24</v>
      </c>
      <c r="H19340" s="27">
        <f t="shared" si="831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30"/>
        <v>August 24</v>
      </c>
      <c r="H19341" s="27">
        <f t="shared" si="831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30"/>
        <v>August 24</v>
      </c>
      <c r="H19342" s="27">
        <f t="shared" si="831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30"/>
        <v>August 24</v>
      </c>
      <c r="H19343" s="27">
        <f t="shared" si="831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30"/>
        <v>August 24</v>
      </c>
      <c r="H19344" s="27">
        <f t="shared" si="831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30"/>
        <v>August 24</v>
      </c>
      <c r="H19345" s="27">
        <f t="shared" si="831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30"/>
        <v>August 24</v>
      </c>
      <c r="H19346" s="27">
        <f t="shared" si="831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30"/>
        <v>August 24</v>
      </c>
      <c r="H19347" s="27">
        <f t="shared" si="831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30"/>
        <v>August 24</v>
      </c>
      <c r="H19348" s="27">
        <f t="shared" si="831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30"/>
        <v>August 24</v>
      </c>
      <c r="H19349" s="27">
        <f t="shared" si="831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30"/>
        <v>August 24</v>
      </c>
      <c r="H19350" s="27">
        <f t="shared" si="831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30"/>
        <v>August 24</v>
      </c>
      <c r="H19351" s="27">
        <f t="shared" si="831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30"/>
        <v>August 24</v>
      </c>
      <c r="H19352" s="27">
        <f t="shared" si="831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30"/>
        <v>August 24</v>
      </c>
      <c r="H19353" s="27">
        <f t="shared" si="831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30"/>
        <v>August 24</v>
      </c>
      <c r="H19354" s="27">
        <f t="shared" si="831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30"/>
        <v>August 24</v>
      </c>
      <c r="H19355" s="27">
        <f t="shared" si="831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30"/>
        <v>August 24</v>
      </c>
      <c r="H19356" s="27">
        <f t="shared" si="831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30"/>
        <v>August 24</v>
      </c>
      <c r="H19357" s="27">
        <f t="shared" si="831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30"/>
        <v>August 24</v>
      </c>
      <c r="H19358" s="27">
        <f t="shared" si="831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30"/>
        <v>August 24</v>
      </c>
      <c r="H19359" s="27">
        <f t="shared" si="831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30"/>
        <v>August 24</v>
      </c>
      <c r="H19360" s="27">
        <f t="shared" si="831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30"/>
        <v>August 24</v>
      </c>
      <c r="H19361" s="27">
        <f t="shared" si="831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30"/>
        <v>August 24</v>
      </c>
      <c r="H19362" s="27">
        <f t="shared" si="831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30"/>
        <v>August 24</v>
      </c>
      <c r="H19363" s="27">
        <f t="shared" si="831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30"/>
        <v>August 24</v>
      </c>
      <c r="H19364" s="27">
        <f t="shared" si="831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30"/>
        <v>August 24</v>
      </c>
      <c r="H19365" s="27">
        <f t="shared" si="831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30"/>
        <v>August 24</v>
      </c>
      <c r="H19366" s="27">
        <f t="shared" si="831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30"/>
        <v>August 24</v>
      </c>
      <c r="H19367" s="27">
        <f t="shared" si="831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30"/>
        <v>August 24</v>
      </c>
      <c r="H19368" s="27">
        <f t="shared" si="831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ref="G19369:G19432" si="832">VLOOKUP(C19369,W:Y,3,TRUE)</f>
        <v>August 24</v>
      </c>
      <c r="H19369" s="27">
        <f t="shared" si="831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32"/>
        <v>August 24</v>
      </c>
      <c r="H19370" s="27">
        <f t="shared" si="831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32"/>
        <v>August 24</v>
      </c>
      <c r="H19371" s="27">
        <f t="shared" si="831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32"/>
        <v>August 24</v>
      </c>
      <c r="H19372" s="27">
        <f t="shared" si="831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32"/>
        <v>August 24</v>
      </c>
      <c r="H19373" s="27">
        <f t="shared" si="831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32"/>
        <v>August 24</v>
      </c>
      <c r="H19374" s="27">
        <f t="shared" si="831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32"/>
        <v>August 24</v>
      </c>
      <c r="H19375" s="27">
        <f t="shared" si="831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32"/>
        <v>August 24</v>
      </c>
      <c r="H19376" s="27">
        <f t="shared" si="831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32"/>
        <v>August 24</v>
      </c>
      <c r="H19377" s="27">
        <f t="shared" si="831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32"/>
        <v>August 24</v>
      </c>
      <c r="H19378" s="27">
        <f t="shared" si="831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32"/>
        <v>August 24</v>
      </c>
      <c r="H19379" s="27">
        <f t="shared" si="831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32"/>
        <v>August 24</v>
      </c>
      <c r="H19380" s="27">
        <f t="shared" si="831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32"/>
        <v>August 24</v>
      </c>
      <c r="H19381" s="27">
        <f t="shared" si="831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32"/>
        <v>August 24</v>
      </c>
      <c r="H19382" s="27">
        <f t="shared" si="831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32"/>
        <v>August 24</v>
      </c>
      <c r="H19383" s="27">
        <f t="shared" si="831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32"/>
        <v>August 24</v>
      </c>
      <c r="H19384" s="27">
        <f t="shared" si="831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32"/>
        <v>August 24</v>
      </c>
      <c r="H19385" s="27">
        <f t="shared" si="831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32"/>
        <v>August 24</v>
      </c>
      <c r="H19386" s="27">
        <f t="shared" si="831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32"/>
        <v>August 24</v>
      </c>
      <c r="H19387" s="27">
        <f t="shared" si="831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32"/>
        <v>August 24</v>
      </c>
      <c r="H19388" s="27">
        <f t="shared" si="831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32"/>
        <v>August 24</v>
      </c>
      <c r="H19389" s="27">
        <f t="shared" si="831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32"/>
        <v>August 24</v>
      </c>
      <c r="H19390" s="27">
        <f t="shared" si="831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32"/>
        <v>August 24</v>
      </c>
      <c r="H19391" s="27">
        <f t="shared" si="831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32"/>
        <v>August 24</v>
      </c>
      <c r="H19392" s="27">
        <f t="shared" si="831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32"/>
        <v>August 24</v>
      </c>
      <c r="H19393" s="27">
        <f t="shared" si="831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si="832"/>
        <v>August 24</v>
      </c>
      <c r="H19394" s="27">
        <f t="shared" si="831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32"/>
        <v>August 24</v>
      </c>
      <c r="H19395" s="27">
        <f t="shared" si="831"/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32"/>
        <v>August 24</v>
      </c>
      <c r="H19396" s="27">
        <f t="shared" si="831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32"/>
        <v>August 24</v>
      </c>
      <c r="H19397" s="27">
        <f t="shared" si="831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32"/>
        <v>August 24</v>
      </c>
      <c r="H19398" s="27">
        <f t="shared" si="831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32"/>
        <v>August 24</v>
      </c>
      <c r="H19399" s="27">
        <f t="shared" si="831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32"/>
        <v>August 24</v>
      </c>
      <c r="H19400" s="27">
        <f t="shared" ref="H19400:H19463" si="833">1+H19399</f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32"/>
        <v>August 24</v>
      </c>
      <c r="H19401" s="27">
        <f t="shared" si="833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32"/>
        <v>August 24</v>
      </c>
      <c r="H19402" s="27">
        <f t="shared" si="833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32"/>
        <v>August 24</v>
      </c>
      <c r="H19403" s="27">
        <f t="shared" si="833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32"/>
        <v>August 24</v>
      </c>
      <c r="H19404" s="27">
        <f t="shared" si="833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32"/>
        <v>August 24</v>
      </c>
      <c r="H19405" s="27">
        <f t="shared" si="833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32"/>
        <v>August 24</v>
      </c>
      <c r="H19406" s="27">
        <f t="shared" si="833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32"/>
        <v>August 24</v>
      </c>
      <c r="H19407" s="27">
        <f t="shared" si="833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32"/>
        <v>August 24</v>
      </c>
      <c r="H19408" s="27">
        <f t="shared" si="833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32"/>
        <v>August 24</v>
      </c>
      <c r="H19409" s="27">
        <f t="shared" si="833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32"/>
        <v>August 24</v>
      </c>
      <c r="H19410" s="27">
        <f t="shared" si="833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32"/>
        <v>August 24</v>
      </c>
      <c r="H19411" s="27">
        <f t="shared" si="833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32"/>
        <v>August 24</v>
      </c>
      <c r="H19412" s="27">
        <f t="shared" si="833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32"/>
        <v>August 24</v>
      </c>
      <c r="H19413" s="27">
        <f t="shared" si="833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32"/>
        <v>August 24</v>
      </c>
      <c r="H19414" s="27">
        <f t="shared" si="833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32"/>
        <v>August 24</v>
      </c>
      <c r="H19415" s="27">
        <f t="shared" si="833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32"/>
        <v>August 24</v>
      </c>
      <c r="H19416" s="27">
        <f t="shared" si="833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32"/>
        <v>August 24</v>
      </c>
      <c r="H19417" s="27">
        <f t="shared" si="833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32"/>
        <v>August 24</v>
      </c>
      <c r="H19418" s="27">
        <f t="shared" si="833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32"/>
        <v>August 24</v>
      </c>
      <c r="H19419" s="27">
        <f t="shared" si="833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32"/>
        <v>August 24</v>
      </c>
      <c r="H19420" s="27">
        <f t="shared" si="833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32"/>
        <v>August 24</v>
      </c>
      <c r="H19421" s="27">
        <f t="shared" si="833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32"/>
        <v>August 24</v>
      </c>
      <c r="H19422" s="27">
        <f t="shared" si="833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32"/>
        <v>August 24</v>
      </c>
      <c r="H19423" s="27">
        <f t="shared" si="833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32"/>
        <v>August 24</v>
      </c>
      <c r="H19424" s="27">
        <f t="shared" si="833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32"/>
        <v>August 24</v>
      </c>
      <c r="H19425" s="27">
        <f t="shared" si="833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32"/>
        <v>August 24</v>
      </c>
      <c r="H19426" s="27">
        <f t="shared" si="833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32"/>
        <v>August 24</v>
      </c>
      <c r="H19427" s="27">
        <f t="shared" si="833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32"/>
        <v>August 24</v>
      </c>
      <c r="H19428" s="27">
        <f t="shared" si="833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32"/>
        <v>August 24</v>
      </c>
      <c r="H19429" s="27">
        <f t="shared" si="833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32"/>
        <v>August 24</v>
      </c>
      <c r="H19430" s="27">
        <f t="shared" si="833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32"/>
        <v>August 24</v>
      </c>
      <c r="H19431" s="27">
        <f t="shared" si="833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32"/>
        <v>August 24</v>
      </c>
      <c r="H19432" s="27">
        <f t="shared" si="833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ref="G19433:G19452" si="834">VLOOKUP(C19433,W:Y,3,TRUE)</f>
        <v>August 24</v>
      </c>
      <c r="H19433" s="27">
        <f t="shared" si="833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34"/>
        <v>August 24</v>
      </c>
      <c r="H19434" s="27">
        <f t="shared" si="833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34"/>
        <v>August 24</v>
      </c>
      <c r="H19435" s="27">
        <f t="shared" si="833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34"/>
        <v>August 24</v>
      </c>
      <c r="H19436" s="27">
        <f t="shared" si="833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34"/>
        <v>August 24</v>
      </c>
      <c r="H19437" s="27">
        <f t="shared" si="833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34"/>
        <v>August 24</v>
      </c>
      <c r="H19438" s="27">
        <f t="shared" si="833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34"/>
        <v>August 24</v>
      </c>
      <c r="H19439" s="27">
        <f t="shared" si="833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34"/>
        <v>August 24</v>
      </c>
      <c r="H19440" s="27">
        <f t="shared" si="833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34"/>
        <v>August 24</v>
      </c>
      <c r="H19441" s="27">
        <f t="shared" si="833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34"/>
        <v>August 24</v>
      </c>
      <c r="H19442" s="27">
        <f t="shared" si="833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34"/>
        <v>August 24</v>
      </c>
      <c r="H19443" s="27">
        <f t="shared" si="833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34"/>
        <v>August 24</v>
      </c>
      <c r="H19444" s="27">
        <f t="shared" si="833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34"/>
        <v>August 24</v>
      </c>
      <c r="H19445" s="27">
        <f t="shared" si="833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34"/>
        <v>August 24</v>
      </c>
      <c r="H19446" s="27">
        <f t="shared" si="833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34"/>
        <v>August 24</v>
      </c>
      <c r="H19447" s="27">
        <f t="shared" si="833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34"/>
        <v>August 24</v>
      </c>
      <c r="H19448" s="27">
        <f t="shared" si="833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34"/>
        <v>August 24</v>
      </c>
      <c r="H19449" s="27">
        <f t="shared" si="833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34"/>
        <v>August 24</v>
      </c>
      <c r="H19450" s="27">
        <f t="shared" si="833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34"/>
        <v>August 24</v>
      </c>
      <c r="H19451" s="27">
        <f t="shared" si="833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34"/>
        <v>August 24</v>
      </c>
      <c r="H19452" s="27">
        <f t="shared" si="833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ref="G19453:G19516" si="835">VLOOKUP(C19453,W:Y,3,TRUE)</f>
        <v>September 24</v>
      </c>
      <c r="H19453" s="27">
        <f t="shared" si="833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35"/>
        <v>September 24</v>
      </c>
      <c r="H19454" s="27">
        <f t="shared" si="833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35"/>
        <v>September 24</v>
      </c>
      <c r="H19455" s="27">
        <f t="shared" si="833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35"/>
        <v>September 24</v>
      </c>
      <c r="H19456" s="27">
        <f t="shared" si="833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35"/>
        <v>September 24</v>
      </c>
      <c r="H19457" s="27">
        <f t="shared" si="833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si="835"/>
        <v>September 24</v>
      </c>
      <c r="H19458" s="27">
        <f t="shared" si="833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5"/>
        <v>September 24</v>
      </c>
      <c r="H19459" s="27">
        <f t="shared" si="833"/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5"/>
        <v>September 24</v>
      </c>
      <c r="H19460" s="27">
        <f t="shared" si="833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5"/>
        <v>September 24</v>
      </c>
      <c r="H19461" s="27">
        <f t="shared" si="833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5"/>
        <v>September 24</v>
      </c>
      <c r="H19462" s="27">
        <f t="shared" si="833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5"/>
        <v>September 24</v>
      </c>
      <c r="H19463" s="27">
        <f t="shared" si="833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5"/>
        <v>September 24</v>
      </c>
      <c r="H19464" s="27">
        <f t="shared" ref="H19464:H19527" si="836">1+H19463</f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5"/>
        <v>September 24</v>
      </c>
      <c r="H19465" s="27">
        <f t="shared" si="836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5"/>
        <v>September 24</v>
      </c>
      <c r="H19466" s="27">
        <f t="shared" si="836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5"/>
        <v>September 24</v>
      </c>
      <c r="H19467" s="27">
        <f t="shared" si="836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5"/>
        <v>September 24</v>
      </c>
      <c r="H19468" s="27">
        <f t="shared" si="836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5"/>
        <v>September 24</v>
      </c>
      <c r="H19469" s="27">
        <f t="shared" si="836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5"/>
        <v>September 24</v>
      </c>
      <c r="H19470" s="27">
        <f t="shared" si="836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5"/>
        <v>September 24</v>
      </c>
      <c r="H19471" s="27">
        <f t="shared" si="836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5"/>
        <v>September 24</v>
      </c>
      <c r="H19472" s="27">
        <f t="shared" si="836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5"/>
        <v>September 24</v>
      </c>
      <c r="H19473" s="27">
        <f t="shared" si="836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5"/>
        <v>September 24</v>
      </c>
      <c r="H19474" s="27">
        <f t="shared" si="836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5"/>
        <v>September 24</v>
      </c>
      <c r="H19475" s="27">
        <f t="shared" si="836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5"/>
        <v>September 24</v>
      </c>
      <c r="H19476" s="27">
        <f t="shared" si="836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5"/>
        <v>September 24</v>
      </c>
      <c r="H19477" s="27">
        <f t="shared" si="836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5"/>
        <v>September 24</v>
      </c>
      <c r="H19478" s="27">
        <f t="shared" si="836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5"/>
        <v>September 24</v>
      </c>
      <c r="H19479" s="27">
        <f t="shared" si="836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5"/>
        <v>September 24</v>
      </c>
      <c r="H19480" s="27">
        <f t="shared" si="836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5"/>
        <v>September 24</v>
      </c>
      <c r="H19481" s="27">
        <f t="shared" si="836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5"/>
        <v>September 24</v>
      </c>
      <c r="H19482" s="27">
        <f t="shared" si="836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5"/>
        <v>September 24</v>
      </c>
      <c r="H19483" s="27">
        <f t="shared" si="836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5"/>
        <v>September 24</v>
      </c>
      <c r="H19484" s="27">
        <f t="shared" si="836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5"/>
        <v>September 24</v>
      </c>
      <c r="H19485" s="27">
        <f t="shared" si="836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5"/>
        <v>September 24</v>
      </c>
      <c r="H19486" s="27">
        <f t="shared" si="836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5"/>
        <v>September 24</v>
      </c>
      <c r="H19487" s="27">
        <f t="shared" si="836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5"/>
        <v>September 24</v>
      </c>
      <c r="H19488" s="27">
        <f t="shared" si="836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5"/>
        <v>September 24</v>
      </c>
      <c r="H19489" s="27">
        <f t="shared" si="836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5"/>
        <v>September 24</v>
      </c>
      <c r="H19490" s="27">
        <f t="shared" si="836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5"/>
        <v>September 24</v>
      </c>
      <c r="H19491" s="27">
        <f t="shared" si="836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5"/>
        <v>September 24</v>
      </c>
      <c r="H19492" s="27">
        <f t="shared" si="836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5"/>
        <v>September 24</v>
      </c>
      <c r="H19493" s="27">
        <f t="shared" si="836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5"/>
        <v>September 24</v>
      </c>
      <c r="H19494" s="27">
        <f t="shared" si="836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5"/>
        <v>September 24</v>
      </c>
      <c r="H19495" s="27">
        <f t="shared" si="836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5"/>
        <v>September 24</v>
      </c>
      <c r="H19496" s="27">
        <f t="shared" si="836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5"/>
        <v>September 24</v>
      </c>
      <c r="H19497" s="27">
        <f t="shared" si="836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5"/>
        <v>September 24</v>
      </c>
      <c r="H19498" s="27">
        <f t="shared" si="836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5"/>
        <v>September 24</v>
      </c>
      <c r="H19499" s="27">
        <f t="shared" si="836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5"/>
        <v>September 24</v>
      </c>
      <c r="H19500" s="27">
        <f t="shared" si="836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5"/>
        <v>September 24</v>
      </c>
      <c r="H19501" s="27">
        <f t="shared" si="836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5"/>
        <v>September 24</v>
      </c>
      <c r="H19502" s="27">
        <f t="shared" si="836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5"/>
        <v>September 24</v>
      </c>
      <c r="H19503" s="27">
        <f t="shared" si="836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5"/>
        <v>September 24</v>
      </c>
      <c r="H19504" s="27">
        <f t="shared" si="836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5"/>
        <v>September 24</v>
      </c>
      <c r="H19505" s="27">
        <f t="shared" si="836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5"/>
        <v>September 24</v>
      </c>
      <c r="H19506" s="27">
        <f t="shared" si="836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5"/>
        <v>September 24</v>
      </c>
      <c r="H19507" s="27">
        <f t="shared" si="836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5"/>
        <v>September 24</v>
      </c>
      <c r="H19508" s="27">
        <f t="shared" si="836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5"/>
        <v>September 24</v>
      </c>
      <c r="H19509" s="27">
        <f t="shared" si="836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5"/>
        <v>September 24</v>
      </c>
      <c r="H19510" s="27">
        <f t="shared" si="836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5"/>
        <v>September 24</v>
      </c>
      <c r="H19511" s="27">
        <f t="shared" si="836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5"/>
        <v>September 24</v>
      </c>
      <c r="H19512" s="27">
        <f t="shared" si="836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5"/>
        <v>September 24</v>
      </c>
      <c r="H19513" s="27">
        <f t="shared" si="836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5"/>
        <v>September 24</v>
      </c>
      <c r="H19514" s="27">
        <f t="shared" si="836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5"/>
        <v>September 24</v>
      </c>
      <c r="H19515" s="27">
        <f t="shared" si="836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5"/>
        <v>September 24</v>
      </c>
      <c r="H19516" s="27">
        <f t="shared" si="836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ref="G19517:G19580" si="837">VLOOKUP(C19517,W:Y,3,TRUE)</f>
        <v>September 24</v>
      </c>
      <c r="H19517" s="27">
        <f t="shared" si="836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7"/>
        <v>September 24</v>
      </c>
      <c r="H19518" s="27">
        <f t="shared" si="836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7"/>
        <v>September 24</v>
      </c>
      <c r="H19519" s="27">
        <f t="shared" si="836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7"/>
        <v>September 24</v>
      </c>
      <c r="H19520" s="27">
        <f t="shared" si="836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7"/>
        <v>September 24</v>
      </c>
      <c r="H19521" s="27">
        <f t="shared" si="836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si="837"/>
        <v>September 24</v>
      </c>
      <c r="H19522" s="27">
        <f t="shared" si="836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7"/>
        <v>September 24</v>
      </c>
      <c r="H19523" s="27">
        <f t="shared" si="836"/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7"/>
        <v>September 24</v>
      </c>
      <c r="H19524" s="27">
        <f t="shared" si="836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7"/>
        <v>September 24</v>
      </c>
      <c r="H19525" s="27">
        <f t="shared" si="836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7"/>
        <v>September 24</v>
      </c>
      <c r="H19526" s="27">
        <f t="shared" si="836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7"/>
        <v>September 24</v>
      </c>
      <c r="H19527" s="27">
        <f t="shared" si="836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7"/>
        <v>September 24</v>
      </c>
      <c r="H19528" s="27">
        <f t="shared" ref="H19528:H19591" si="838">1+H19527</f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7"/>
        <v>September 24</v>
      </c>
      <c r="H19529" s="27">
        <f t="shared" si="838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7"/>
        <v>September 24</v>
      </c>
      <c r="H19530" s="27">
        <f t="shared" si="838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7"/>
        <v>September 24</v>
      </c>
      <c r="H19531" s="27">
        <f t="shared" si="838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7"/>
        <v>September 24</v>
      </c>
      <c r="H19532" s="27">
        <f t="shared" si="838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7"/>
        <v>September 24</v>
      </c>
      <c r="H19533" s="27">
        <f t="shared" si="838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7"/>
        <v>September 24</v>
      </c>
      <c r="H19534" s="27">
        <f t="shared" si="838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7"/>
        <v>September 24</v>
      </c>
      <c r="H19535" s="27">
        <f t="shared" si="838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7"/>
        <v>September 24</v>
      </c>
      <c r="H19536" s="27">
        <f t="shared" si="838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7"/>
        <v>September 24</v>
      </c>
      <c r="H19537" s="27">
        <f t="shared" si="838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7"/>
        <v>September 24</v>
      </c>
      <c r="H19538" s="27">
        <f t="shared" si="838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7"/>
        <v>September 24</v>
      </c>
      <c r="H19539" s="27">
        <f t="shared" si="838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7"/>
        <v>September 24</v>
      </c>
      <c r="H19540" s="27">
        <f t="shared" si="838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7"/>
        <v>September 24</v>
      </c>
      <c r="H19541" s="27">
        <f t="shared" si="838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7"/>
        <v>September 24</v>
      </c>
      <c r="H19542" s="27">
        <f t="shared" si="838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7"/>
        <v>September 24</v>
      </c>
      <c r="H19543" s="27">
        <f t="shared" si="838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7"/>
        <v>September 24</v>
      </c>
      <c r="H19544" s="27">
        <f t="shared" si="838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7"/>
        <v>September 24</v>
      </c>
      <c r="H19545" s="27">
        <f t="shared" si="838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7"/>
        <v>September 24</v>
      </c>
      <c r="H19546" s="27">
        <f t="shared" si="838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7"/>
        <v>September 24</v>
      </c>
      <c r="H19547" s="27">
        <f t="shared" si="838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7"/>
        <v>September 24</v>
      </c>
      <c r="H19548" s="27">
        <f t="shared" si="838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7"/>
        <v>September 24</v>
      </c>
      <c r="H19549" s="27">
        <f t="shared" si="838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7"/>
        <v>September 24</v>
      </c>
      <c r="H19550" s="27">
        <f t="shared" si="838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7"/>
        <v>September 24</v>
      </c>
      <c r="H19551" s="27">
        <f t="shared" si="838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7"/>
        <v>September 24</v>
      </c>
      <c r="H19552" s="27">
        <f t="shared" si="838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7"/>
        <v>September 24</v>
      </c>
      <c r="H19553" s="27">
        <f t="shared" si="838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7"/>
        <v>September 24</v>
      </c>
      <c r="H19554" s="27">
        <f t="shared" si="838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7"/>
        <v>September 24</v>
      </c>
      <c r="H19555" s="27">
        <f t="shared" si="838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7"/>
        <v>September 24</v>
      </c>
      <c r="H19556" s="27">
        <f t="shared" si="838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7"/>
        <v>September 24</v>
      </c>
      <c r="H19557" s="27">
        <f t="shared" si="838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7"/>
        <v>September 24</v>
      </c>
      <c r="H19558" s="27">
        <f t="shared" si="838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7"/>
        <v>September 24</v>
      </c>
      <c r="H19559" s="27">
        <f t="shared" si="838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7"/>
        <v>September 24</v>
      </c>
      <c r="H19560" s="27">
        <f t="shared" si="838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7"/>
        <v>September 24</v>
      </c>
      <c r="H19561" s="27">
        <f t="shared" si="838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7"/>
        <v>September 24</v>
      </c>
      <c r="H19562" s="27">
        <f t="shared" si="838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7"/>
        <v>September 24</v>
      </c>
      <c r="H19563" s="27">
        <f t="shared" si="838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7"/>
        <v>September 24</v>
      </c>
      <c r="H19564" s="27">
        <f t="shared" si="838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7"/>
        <v>September 24</v>
      </c>
      <c r="H19565" s="27">
        <f t="shared" si="838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7"/>
        <v>September 24</v>
      </c>
      <c r="H19566" s="27">
        <f t="shared" si="838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7"/>
        <v>September 24</v>
      </c>
      <c r="H19567" s="27">
        <f t="shared" si="838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7"/>
        <v>September 24</v>
      </c>
      <c r="H19568" s="27">
        <f t="shared" si="838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7"/>
        <v>September 24</v>
      </c>
      <c r="H19569" s="27">
        <f t="shared" si="838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7"/>
        <v>September 24</v>
      </c>
      <c r="H19570" s="27">
        <f t="shared" si="838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7"/>
        <v>September 24</v>
      </c>
      <c r="H19571" s="27">
        <f t="shared" si="838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7"/>
        <v>September 24</v>
      </c>
      <c r="H19572" s="27">
        <f t="shared" si="838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7"/>
        <v>September 24</v>
      </c>
      <c r="H19573" s="27">
        <f t="shared" si="838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7"/>
        <v>September 24</v>
      </c>
      <c r="H19574" s="27">
        <f t="shared" si="838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7"/>
        <v>September 24</v>
      </c>
      <c r="H19575" s="27">
        <f t="shared" si="838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7"/>
        <v>September 24</v>
      </c>
      <c r="H19576" s="27">
        <f t="shared" si="838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7"/>
        <v>September 24</v>
      </c>
      <c r="H19577" s="27">
        <f t="shared" si="838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7"/>
        <v>September 24</v>
      </c>
      <c r="H19578" s="27">
        <f t="shared" si="838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7"/>
        <v>September 24</v>
      </c>
      <c r="H19579" s="27">
        <f t="shared" si="838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7"/>
        <v>September 24</v>
      </c>
      <c r="H19580" s="27">
        <f t="shared" si="838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ref="G19581:G19644" si="839">VLOOKUP(C19581,W:Y,3,TRUE)</f>
        <v>September 24</v>
      </c>
      <c r="H19581" s="27">
        <f t="shared" si="838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9"/>
        <v>September 24</v>
      </c>
      <c r="H19582" s="27">
        <f t="shared" si="838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9"/>
        <v>September 24</v>
      </c>
      <c r="H19583" s="27">
        <f t="shared" si="838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9"/>
        <v>September 24</v>
      </c>
      <c r="H19584" s="27">
        <f t="shared" si="838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9"/>
        <v>September 24</v>
      </c>
      <c r="H19585" s="27">
        <f t="shared" si="838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si="839"/>
        <v>September 24</v>
      </c>
      <c r="H19586" s="27">
        <f t="shared" si="838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9"/>
        <v>September 24</v>
      </c>
      <c r="H19587" s="27">
        <f t="shared" si="838"/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9"/>
        <v>September 24</v>
      </c>
      <c r="H19588" s="27">
        <f t="shared" si="838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9"/>
        <v>September 24</v>
      </c>
      <c r="H19589" s="27">
        <f t="shared" si="838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9"/>
        <v>September 24</v>
      </c>
      <c r="H19590" s="27">
        <f t="shared" si="838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9"/>
        <v>September 24</v>
      </c>
      <c r="H19591" s="27">
        <f t="shared" si="838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9"/>
        <v>September 24</v>
      </c>
      <c r="H19592" s="27">
        <f t="shared" ref="H19592:H19655" si="840">1+H19591</f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9"/>
        <v>September 24</v>
      </c>
      <c r="H19593" s="27">
        <f t="shared" si="840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9"/>
        <v>September 24</v>
      </c>
      <c r="H19594" s="27">
        <f t="shared" si="840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9"/>
        <v>September 24</v>
      </c>
      <c r="H19595" s="27">
        <f t="shared" si="840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9"/>
        <v>September 24</v>
      </c>
      <c r="H19596" s="27">
        <f t="shared" si="840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9"/>
        <v>September 24</v>
      </c>
      <c r="H19597" s="27">
        <f t="shared" si="840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9"/>
        <v>September 24</v>
      </c>
      <c r="H19598" s="27">
        <f t="shared" si="840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9"/>
        <v>September 24</v>
      </c>
      <c r="H19599" s="27">
        <f t="shared" si="840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9"/>
        <v>September 24</v>
      </c>
      <c r="H19600" s="27">
        <f t="shared" si="840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9"/>
        <v>September 24</v>
      </c>
      <c r="H19601" s="27">
        <f t="shared" si="840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9"/>
        <v>September 24</v>
      </c>
      <c r="H19602" s="27">
        <f t="shared" si="840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9"/>
        <v>September 24</v>
      </c>
      <c r="H19603" s="27">
        <f t="shared" si="840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9"/>
        <v>September 24</v>
      </c>
      <c r="H19604" s="27">
        <f t="shared" si="840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9"/>
        <v>September 24</v>
      </c>
      <c r="H19605" s="27">
        <f t="shared" si="840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9"/>
        <v>September 24</v>
      </c>
      <c r="H19606" s="27">
        <f t="shared" si="840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9"/>
        <v>September 24</v>
      </c>
      <c r="H19607" s="27">
        <f t="shared" si="840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9"/>
        <v>September 24</v>
      </c>
      <c r="H19608" s="27">
        <f t="shared" si="840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9"/>
        <v>September 24</v>
      </c>
      <c r="H19609" s="27">
        <f t="shared" si="840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9"/>
        <v>September 24</v>
      </c>
      <c r="H19610" s="27">
        <f t="shared" si="840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9"/>
        <v>September 24</v>
      </c>
      <c r="H19611" s="27">
        <f t="shared" si="840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9"/>
        <v>September 24</v>
      </c>
      <c r="H19612" s="27">
        <f t="shared" si="840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9"/>
        <v>September 24</v>
      </c>
      <c r="H19613" s="27">
        <f t="shared" si="840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9"/>
        <v>September 24</v>
      </c>
      <c r="H19614" s="27">
        <f t="shared" si="840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9"/>
        <v>September 24</v>
      </c>
      <c r="H19615" s="27">
        <f t="shared" si="840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9"/>
        <v>September 24</v>
      </c>
      <c r="H19616" s="27">
        <f t="shared" si="840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9"/>
        <v>September 24</v>
      </c>
      <c r="H19617" s="27">
        <f t="shared" si="840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9"/>
        <v>September 24</v>
      </c>
      <c r="H19618" s="27">
        <f t="shared" si="840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9"/>
        <v>September 24</v>
      </c>
      <c r="H19619" s="27">
        <f t="shared" si="840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9"/>
        <v>September 24</v>
      </c>
      <c r="H19620" s="27">
        <f t="shared" si="840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9"/>
        <v>September 24</v>
      </c>
      <c r="H19621" s="27">
        <f t="shared" si="840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9"/>
        <v>September 24</v>
      </c>
      <c r="H19622" s="27">
        <f t="shared" si="840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9"/>
        <v>September 24</v>
      </c>
      <c r="H19623" s="27">
        <f t="shared" si="840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9"/>
        <v>September 24</v>
      </c>
      <c r="H19624" s="27">
        <f t="shared" si="840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9"/>
        <v>September 24</v>
      </c>
      <c r="H19625" s="27">
        <f t="shared" si="840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9"/>
        <v>September 24</v>
      </c>
      <c r="H19626" s="27">
        <f t="shared" si="840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9"/>
        <v>September 24</v>
      </c>
      <c r="H19627" s="27">
        <f t="shared" si="840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9"/>
        <v>September 24</v>
      </c>
      <c r="H19628" s="27">
        <f t="shared" si="840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9"/>
        <v>September 24</v>
      </c>
      <c r="H19629" s="27">
        <f t="shared" si="840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9"/>
        <v>September 24</v>
      </c>
      <c r="H19630" s="27">
        <f t="shared" si="840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9"/>
        <v>September 24</v>
      </c>
      <c r="H19631" s="27">
        <f t="shared" si="840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9"/>
        <v>September 24</v>
      </c>
      <c r="H19632" s="27">
        <f t="shared" si="840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9"/>
        <v>September 24</v>
      </c>
      <c r="H19633" s="27">
        <f t="shared" si="840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9"/>
        <v>October 24</v>
      </c>
      <c r="H19634" s="27">
        <f>1+H19633</f>
        <v>19633</v>
      </c>
      <c r="I19634" s="30" t="str">
        <f>IF(G19634='Check Register'!$E$1,H19634,"")</f>
        <v/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9"/>
        <v>October 24</v>
      </c>
      <c r="H19635" s="27">
        <f t="shared" si="840"/>
        <v>19634</v>
      </c>
      <c r="I19635" s="30" t="str">
        <f>IF(G19635='Check Register'!$E$1,H19635,"")</f>
        <v/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9"/>
        <v>October 24</v>
      </c>
      <c r="H19636" s="27">
        <f t="shared" si="840"/>
        <v>19635</v>
      </c>
      <c r="I19636" s="30" t="str">
        <f>IF(G19636='Check Register'!$E$1,H19636,"")</f>
        <v/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9"/>
        <v>October 24</v>
      </c>
      <c r="H19637" s="27">
        <f t="shared" si="840"/>
        <v>19636</v>
      </c>
      <c r="I19637" s="30" t="str">
        <f>IF(G19637='Check Register'!$E$1,H19637,"")</f>
        <v/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9"/>
        <v>October 24</v>
      </c>
      <c r="H19638" s="27">
        <f t="shared" si="840"/>
        <v>19637</v>
      </c>
      <c r="I19638" s="30" t="str">
        <f>IF(G19638='Check Register'!$E$1,H19638,"")</f>
        <v/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9"/>
        <v>October 24</v>
      </c>
      <c r="H19639" s="27">
        <f t="shared" si="840"/>
        <v>19638</v>
      </c>
      <c r="I19639" s="30" t="str">
        <f>IF(G19639='Check Register'!$E$1,H19639,"")</f>
        <v/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9"/>
        <v>October 24</v>
      </c>
      <c r="H19640" s="27">
        <f t="shared" si="840"/>
        <v>19639</v>
      </c>
      <c r="I19640" s="30" t="str">
        <f>IF(G19640='Check Register'!$E$1,H19640,"")</f>
        <v/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9"/>
        <v>October 24</v>
      </c>
      <c r="H19641" s="27">
        <f t="shared" si="840"/>
        <v>19640</v>
      </c>
      <c r="I19641" s="30" t="str">
        <f>IF(G19641='Check Register'!$E$1,H19641,"")</f>
        <v/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9"/>
        <v>October 24</v>
      </c>
      <c r="H19642" s="27">
        <f t="shared" si="840"/>
        <v>19641</v>
      </c>
      <c r="I19642" s="30" t="str">
        <f>IF(G19642='Check Register'!$E$1,H19642,"")</f>
        <v/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9"/>
        <v>October 24</v>
      </c>
      <c r="H19643" s="27">
        <f t="shared" si="840"/>
        <v>19642</v>
      </c>
      <c r="I19643" s="30" t="str">
        <f>IF(G19643='Check Register'!$E$1,H19643,"")</f>
        <v/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9"/>
        <v>October 24</v>
      </c>
      <c r="H19644" s="27">
        <f t="shared" si="840"/>
        <v>19643</v>
      </c>
      <c r="I19644" s="30" t="str">
        <f>IF(G19644='Check Register'!$E$1,H19644,"")</f>
        <v/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ref="G19645:G19708" si="841">VLOOKUP(C19645,W:Y,3,TRUE)</f>
        <v>October 24</v>
      </c>
      <c r="H19645" s="27">
        <f t="shared" si="840"/>
        <v>19644</v>
      </c>
      <c r="I19645" s="30" t="str">
        <f>IF(G19645='Check Register'!$E$1,H19645,"")</f>
        <v/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41"/>
        <v>October 24</v>
      </c>
      <c r="H19646" s="27">
        <f t="shared" si="840"/>
        <v>19645</v>
      </c>
      <c r="I19646" s="30" t="str">
        <f>IF(G19646='Check Register'!$E$1,H19646,"")</f>
        <v/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41"/>
        <v>October 24</v>
      </c>
      <c r="H19647" s="27">
        <f t="shared" si="840"/>
        <v>19646</v>
      </c>
      <c r="I19647" s="30" t="str">
        <f>IF(G19647='Check Register'!$E$1,H19647,"")</f>
        <v/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41"/>
        <v>October 24</v>
      </c>
      <c r="H19648" s="27">
        <f t="shared" si="840"/>
        <v>19647</v>
      </c>
      <c r="I19648" s="30" t="str">
        <f>IF(G19648='Check Register'!$E$1,H19648,"")</f>
        <v/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41"/>
        <v>October 24</v>
      </c>
      <c r="H19649" s="27">
        <f t="shared" si="840"/>
        <v>19648</v>
      </c>
      <c r="I19649" s="30" t="str">
        <f>IF(G19649='Check Register'!$E$1,H19649,"")</f>
        <v/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si="841"/>
        <v>October 24</v>
      </c>
      <c r="H19650" s="27">
        <f t="shared" si="840"/>
        <v>19649</v>
      </c>
      <c r="I19650" s="30" t="str">
        <f>IF(G19650='Check Register'!$E$1,H19650,"")</f>
        <v/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41"/>
        <v>October 24</v>
      </c>
      <c r="H19651" s="27">
        <f t="shared" si="840"/>
        <v>19650</v>
      </c>
      <c r="I19651" s="30" t="str">
        <f>IF(G19651='Check Register'!$E$1,H19651,"")</f>
        <v/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41"/>
        <v>October 24</v>
      </c>
      <c r="H19652" s="27">
        <f t="shared" si="840"/>
        <v>19651</v>
      </c>
      <c r="I19652" s="30" t="str">
        <f>IF(G19652='Check Register'!$E$1,H19652,"")</f>
        <v/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41"/>
        <v>October 24</v>
      </c>
      <c r="H19653" s="27">
        <f t="shared" si="840"/>
        <v>19652</v>
      </c>
      <c r="I19653" s="30" t="str">
        <f>IF(G19653='Check Register'!$E$1,H19653,"")</f>
        <v/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41"/>
        <v>October 24</v>
      </c>
      <c r="H19654" s="27">
        <f t="shared" si="840"/>
        <v>19653</v>
      </c>
      <c r="I19654" s="30" t="str">
        <f>IF(G19654='Check Register'!$E$1,H19654,"")</f>
        <v/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41"/>
        <v>October 24</v>
      </c>
      <c r="H19655" s="27">
        <f t="shared" si="840"/>
        <v>19654</v>
      </c>
      <c r="I19655" s="30" t="str">
        <f>IF(G19655='Check Register'!$E$1,H19655,"")</f>
        <v/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41"/>
        <v>October 24</v>
      </c>
      <c r="H19656" s="27">
        <f t="shared" ref="H19656:H19719" si="842">1+H19655</f>
        <v>19655</v>
      </c>
      <c r="I19656" s="30" t="str">
        <f>IF(G19656='Check Register'!$E$1,H19656,"")</f>
        <v/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41"/>
        <v>October 24</v>
      </c>
      <c r="H19657" s="27">
        <f t="shared" si="842"/>
        <v>19656</v>
      </c>
      <c r="I19657" s="30" t="str">
        <f>IF(G19657='Check Register'!$E$1,H19657,"")</f>
        <v/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41"/>
        <v>October 24</v>
      </c>
      <c r="H19658" s="27">
        <f t="shared" si="842"/>
        <v>19657</v>
      </c>
      <c r="I19658" s="30" t="str">
        <f>IF(G19658='Check Register'!$E$1,H19658,"")</f>
        <v/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41"/>
        <v>October 24</v>
      </c>
      <c r="H19659" s="27">
        <f t="shared" si="842"/>
        <v>19658</v>
      </c>
      <c r="I19659" s="30" t="str">
        <f>IF(G19659='Check Register'!$E$1,H19659,"")</f>
        <v/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41"/>
        <v>October 24</v>
      </c>
      <c r="H19660" s="27">
        <f t="shared" si="842"/>
        <v>19659</v>
      </c>
      <c r="I19660" s="30" t="str">
        <f>IF(G19660='Check Register'!$E$1,H19660,"")</f>
        <v/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41"/>
        <v>October 24</v>
      </c>
      <c r="H19661" s="27">
        <f t="shared" si="842"/>
        <v>19660</v>
      </c>
      <c r="I19661" s="30" t="str">
        <f>IF(G19661='Check Register'!$E$1,H19661,"")</f>
        <v/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41"/>
        <v>October 24</v>
      </c>
      <c r="H19662" s="27">
        <f t="shared" si="842"/>
        <v>19661</v>
      </c>
      <c r="I19662" s="30" t="str">
        <f>IF(G19662='Check Register'!$E$1,H19662,"")</f>
        <v/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41"/>
        <v>October 24</v>
      </c>
      <c r="H19663" s="27">
        <f t="shared" si="842"/>
        <v>19662</v>
      </c>
      <c r="I19663" s="30" t="str">
        <f>IF(G19663='Check Register'!$E$1,H19663,"")</f>
        <v/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41"/>
        <v>October 24</v>
      </c>
      <c r="H19664" s="27">
        <f t="shared" si="842"/>
        <v>19663</v>
      </c>
      <c r="I19664" s="30" t="str">
        <f>IF(G19664='Check Register'!$E$1,H19664,"")</f>
        <v/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41"/>
        <v>October 24</v>
      </c>
      <c r="H19665" s="27">
        <f t="shared" si="842"/>
        <v>19664</v>
      </c>
      <c r="I19665" s="30" t="str">
        <f>IF(G19665='Check Register'!$E$1,H19665,"")</f>
        <v/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41"/>
        <v>October 24</v>
      </c>
      <c r="H19666" s="27">
        <f t="shared" si="842"/>
        <v>19665</v>
      </c>
      <c r="I19666" s="30" t="str">
        <f>IF(G19666='Check Register'!$E$1,H19666,"")</f>
        <v/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41"/>
        <v>October 24</v>
      </c>
      <c r="H19667" s="27">
        <f t="shared" si="842"/>
        <v>19666</v>
      </c>
      <c r="I19667" s="30" t="str">
        <f>IF(G19667='Check Register'!$E$1,H19667,"")</f>
        <v/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41"/>
        <v>October 24</v>
      </c>
      <c r="H19668" s="27">
        <f t="shared" si="842"/>
        <v>19667</v>
      </c>
      <c r="I19668" s="30" t="str">
        <f>IF(G19668='Check Register'!$E$1,H19668,"")</f>
        <v/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41"/>
        <v>October 24</v>
      </c>
      <c r="H19669" s="27">
        <f t="shared" si="842"/>
        <v>19668</v>
      </c>
      <c r="I19669" s="30" t="str">
        <f>IF(G19669='Check Register'!$E$1,H19669,"")</f>
        <v/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41"/>
        <v>October 24</v>
      </c>
      <c r="H19670" s="27">
        <f t="shared" si="842"/>
        <v>19669</v>
      </c>
      <c r="I19670" s="30" t="str">
        <f>IF(G19670='Check Register'!$E$1,H19670,"")</f>
        <v/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41"/>
        <v>October 24</v>
      </c>
      <c r="H19671" s="27">
        <f t="shared" si="842"/>
        <v>19670</v>
      </c>
      <c r="I19671" s="30" t="str">
        <f>IF(G19671='Check Register'!$E$1,H19671,"")</f>
        <v/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41"/>
        <v>October 24</v>
      </c>
      <c r="H19672" s="27">
        <f t="shared" si="842"/>
        <v>19671</v>
      </c>
      <c r="I19672" s="30" t="str">
        <f>IF(G19672='Check Register'!$E$1,H19672,"")</f>
        <v/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41"/>
        <v>October 24</v>
      </c>
      <c r="H19673" s="27">
        <f t="shared" si="842"/>
        <v>19672</v>
      </c>
      <c r="I19673" s="30" t="str">
        <f>IF(G19673='Check Register'!$E$1,H19673,"")</f>
        <v/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41"/>
        <v>October 24</v>
      </c>
      <c r="H19674" s="27">
        <f t="shared" si="842"/>
        <v>19673</v>
      </c>
      <c r="I19674" s="30" t="str">
        <f>IF(G19674='Check Register'!$E$1,H19674,"")</f>
        <v/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41"/>
        <v>October 24</v>
      </c>
      <c r="H19675" s="27">
        <f t="shared" si="842"/>
        <v>19674</v>
      </c>
      <c r="I19675" s="30" t="str">
        <f>IF(G19675='Check Register'!$E$1,H19675,"")</f>
        <v/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41"/>
        <v>October 24</v>
      </c>
      <c r="H19676" s="27">
        <f t="shared" si="842"/>
        <v>19675</v>
      </c>
      <c r="I19676" s="30" t="str">
        <f>IF(G19676='Check Register'!$E$1,H19676,"")</f>
        <v/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41"/>
        <v>October 24</v>
      </c>
      <c r="H19677" s="27">
        <f t="shared" si="842"/>
        <v>19676</v>
      </c>
      <c r="I19677" s="30" t="str">
        <f>IF(G19677='Check Register'!$E$1,H19677,"")</f>
        <v/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41"/>
        <v>October 24</v>
      </c>
      <c r="H19678" s="27">
        <f t="shared" si="842"/>
        <v>19677</v>
      </c>
      <c r="I19678" s="30" t="str">
        <f>IF(G19678='Check Register'!$E$1,H19678,"")</f>
        <v/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41"/>
        <v>October 24</v>
      </c>
      <c r="H19679" s="27">
        <f t="shared" si="842"/>
        <v>19678</v>
      </c>
      <c r="I19679" s="30" t="str">
        <f>IF(G19679='Check Register'!$E$1,H19679,"")</f>
        <v/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41"/>
        <v>October 24</v>
      </c>
      <c r="H19680" s="27">
        <f t="shared" si="842"/>
        <v>19679</v>
      </c>
      <c r="I19680" s="30" t="str">
        <f>IF(G19680='Check Register'!$E$1,H19680,"")</f>
        <v/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41"/>
        <v>October 24</v>
      </c>
      <c r="H19681" s="27">
        <f t="shared" si="842"/>
        <v>19680</v>
      </c>
      <c r="I19681" s="30" t="str">
        <f>IF(G19681='Check Register'!$E$1,H19681,"")</f>
        <v/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41"/>
        <v>October 24</v>
      </c>
      <c r="H19682" s="27">
        <f t="shared" si="842"/>
        <v>19681</v>
      </c>
      <c r="I19682" s="30" t="str">
        <f>IF(G19682='Check Register'!$E$1,H19682,"")</f>
        <v/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41"/>
        <v>October 24</v>
      </c>
      <c r="H19683" s="27">
        <f t="shared" si="842"/>
        <v>19682</v>
      </c>
      <c r="I19683" s="30" t="str">
        <f>IF(G19683='Check Register'!$E$1,H19683,"")</f>
        <v/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41"/>
        <v>October 24</v>
      </c>
      <c r="H19684" s="27">
        <f t="shared" si="842"/>
        <v>19683</v>
      </c>
      <c r="I19684" s="30" t="str">
        <f>IF(G19684='Check Register'!$E$1,H19684,"")</f>
        <v/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41"/>
        <v>October 24</v>
      </c>
      <c r="H19685" s="27">
        <f t="shared" si="842"/>
        <v>19684</v>
      </c>
      <c r="I19685" s="30" t="str">
        <f>IF(G19685='Check Register'!$E$1,H19685,"")</f>
        <v/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41"/>
        <v>October 24</v>
      </c>
      <c r="H19686" s="27">
        <f t="shared" si="842"/>
        <v>19685</v>
      </c>
      <c r="I19686" s="30" t="str">
        <f>IF(G19686='Check Register'!$E$1,H19686,"")</f>
        <v/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41"/>
        <v>October 24</v>
      </c>
      <c r="H19687" s="27">
        <f t="shared" si="842"/>
        <v>19686</v>
      </c>
      <c r="I19687" s="30" t="str">
        <f>IF(G19687='Check Register'!$E$1,H19687,"")</f>
        <v/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41"/>
        <v>October 24</v>
      </c>
      <c r="H19688" s="27">
        <f t="shared" si="842"/>
        <v>19687</v>
      </c>
      <c r="I19688" s="30" t="str">
        <f>IF(G19688='Check Register'!$E$1,H19688,"")</f>
        <v/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41"/>
        <v>October 24</v>
      </c>
      <c r="H19689" s="27">
        <f t="shared" si="842"/>
        <v>19688</v>
      </c>
      <c r="I19689" s="30" t="str">
        <f>IF(G19689='Check Register'!$E$1,H19689,"")</f>
        <v/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41"/>
        <v>October 24</v>
      </c>
      <c r="H19690" s="27">
        <f t="shared" si="842"/>
        <v>19689</v>
      </c>
      <c r="I19690" s="30" t="str">
        <f>IF(G19690='Check Register'!$E$1,H19690,"")</f>
        <v/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41"/>
        <v>October 24</v>
      </c>
      <c r="H19691" s="27">
        <f t="shared" si="842"/>
        <v>19690</v>
      </c>
      <c r="I19691" s="30" t="str">
        <f>IF(G19691='Check Register'!$E$1,H19691,"")</f>
        <v/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41"/>
        <v>October 24</v>
      </c>
      <c r="H19692" s="27">
        <f t="shared" si="842"/>
        <v>19691</v>
      </c>
      <c r="I19692" s="30" t="str">
        <f>IF(G19692='Check Register'!$E$1,H19692,"")</f>
        <v/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41"/>
        <v>October 24</v>
      </c>
      <c r="H19693" s="27">
        <f t="shared" si="842"/>
        <v>19692</v>
      </c>
      <c r="I19693" s="30" t="str">
        <f>IF(G19693='Check Register'!$E$1,H19693,"")</f>
        <v/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41"/>
        <v>October 24</v>
      </c>
      <c r="H19694" s="27">
        <f t="shared" si="842"/>
        <v>19693</v>
      </c>
      <c r="I19694" s="30" t="str">
        <f>IF(G19694='Check Register'!$E$1,H19694,"")</f>
        <v/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41"/>
        <v>October 24</v>
      </c>
      <c r="H19695" s="27">
        <f t="shared" si="842"/>
        <v>19694</v>
      </c>
      <c r="I19695" s="30" t="str">
        <f>IF(G19695='Check Register'!$E$1,H19695,"")</f>
        <v/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41"/>
        <v>October 24</v>
      </c>
      <c r="H19696" s="27">
        <f t="shared" si="842"/>
        <v>19695</v>
      </c>
      <c r="I19696" s="30" t="str">
        <f>IF(G19696='Check Register'!$E$1,H19696,"")</f>
        <v/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41"/>
        <v>October 24</v>
      </c>
      <c r="H19697" s="27">
        <f t="shared" si="842"/>
        <v>19696</v>
      </c>
      <c r="I19697" s="30" t="str">
        <f>IF(G19697='Check Register'!$E$1,H19697,"")</f>
        <v/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41"/>
        <v>October 24</v>
      </c>
      <c r="H19698" s="27">
        <f t="shared" si="842"/>
        <v>19697</v>
      </c>
      <c r="I19698" s="30" t="str">
        <f>IF(G19698='Check Register'!$E$1,H19698,"")</f>
        <v/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41"/>
        <v>October 24</v>
      </c>
      <c r="H19699" s="27">
        <f t="shared" si="842"/>
        <v>19698</v>
      </c>
      <c r="I19699" s="30" t="str">
        <f>IF(G19699='Check Register'!$E$1,H19699,"")</f>
        <v/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41"/>
        <v>October 24</v>
      </c>
      <c r="H19700" s="27">
        <f t="shared" si="842"/>
        <v>19699</v>
      </c>
      <c r="I19700" s="30" t="str">
        <f>IF(G19700='Check Register'!$E$1,H19700,"")</f>
        <v/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41"/>
        <v>October 24</v>
      </c>
      <c r="H19701" s="27">
        <f t="shared" si="842"/>
        <v>19700</v>
      </c>
      <c r="I19701" s="30" t="str">
        <f>IF(G19701='Check Register'!$E$1,H19701,"")</f>
        <v/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41"/>
        <v>October 24</v>
      </c>
      <c r="H19702" s="27">
        <f t="shared" si="842"/>
        <v>19701</v>
      </c>
      <c r="I19702" s="30" t="str">
        <f>IF(G19702='Check Register'!$E$1,H19702,"")</f>
        <v/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41"/>
        <v>October 24</v>
      </c>
      <c r="H19703" s="27">
        <f t="shared" si="842"/>
        <v>19702</v>
      </c>
      <c r="I19703" s="30" t="str">
        <f>IF(G19703='Check Register'!$E$1,H19703,"")</f>
        <v/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41"/>
        <v>October 24</v>
      </c>
      <c r="H19704" s="27">
        <f t="shared" si="842"/>
        <v>19703</v>
      </c>
      <c r="I19704" s="30" t="str">
        <f>IF(G19704='Check Register'!$E$1,H19704,"")</f>
        <v/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41"/>
        <v>October 24</v>
      </c>
      <c r="H19705" s="27">
        <f t="shared" si="842"/>
        <v>19704</v>
      </c>
      <c r="I19705" s="30" t="str">
        <f>IF(G19705='Check Register'!$E$1,H19705,"")</f>
        <v/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41"/>
        <v>October 24</v>
      </c>
      <c r="H19706" s="27">
        <f t="shared" si="842"/>
        <v>19705</v>
      </c>
      <c r="I19706" s="30" t="str">
        <f>IF(G19706='Check Register'!$E$1,H19706,"")</f>
        <v/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41"/>
        <v>October 24</v>
      </c>
      <c r="H19707" s="27">
        <f t="shared" si="842"/>
        <v>19706</v>
      </c>
      <c r="I19707" s="30" t="str">
        <f>IF(G19707='Check Register'!$E$1,H19707,"")</f>
        <v/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41"/>
        <v>October 24</v>
      </c>
      <c r="H19708" s="27">
        <f t="shared" si="842"/>
        <v>19707</v>
      </c>
      <c r="I19708" s="30" t="str">
        <f>IF(G19708='Check Register'!$E$1,H19708,"")</f>
        <v/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ref="G19709:G19772" si="843">VLOOKUP(C19709,W:Y,3,TRUE)</f>
        <v>October 24</v>
      </c>
      <c r="H19709" s="27">
        <f t="shared" si="842"/>
        <v>19708</v>
      </c>
      <c r="I19709" s="30" t="str">
        <f>IF(G19709='Check Register'!$E$1,H19709,"")</f>
        <v/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43"/>
        <v>October 24</v>
      </c>
      <c r="H19710" s="27">
        <f t="shared" si="842"/>
        <v>19709</v>
      </c>
      <c r="I19710" s="30" t="str">
        <f>IF(G19710='Check Register'!$E$1,H19710,"")</f>
        <v/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43"/>
        <v>October 24</v>
      </c>
      <c r="H19711" s="27">
        <f t="shared" si="842"/>
        <v>19710</v>
      </c>
      <c r="I19711" s="30" t="str">
        <f>IF(G19711='Check Register'!$E$1,H19711,"")</f>
        <v/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43"/>
        <v>October 24</v>
      </c>
      <c r="H19712" s="27">
        <f t="shared" si="842"/>
        <v>19711</v>
      </c>
      <c r="I19712" s="30" t="str">
        <f>IF(G19712='Check Register'!$E$1,H19712,"")</f>
        <v/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43"/>
        <v>October 24</v>
      </c>
      <c r="H19713" s="27">
        <f t="shared" si="842"/>
        <v>19712</v>
      </c>
      <c r="I19713" s="30" t="str">
        <f>IF(G19713='Check Register'!$E$1,H19713,"")</f>
        <v/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si="843"/>
        <v>October 24</v>
      </c>
      <c r="H19714" s="27">
        <f t="shared" si="842"/>
        <v>19713</v>
      </c>
      <c r="I19714" s="30" t="str">
        <f>IF(G19714='Check Register'!$E$1,H19714,"")</f>
        <v/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43"/>
        <v>October 24</v>
      </c>
      <c r="H19715" s="27">
        <f t="shared" si="842"/>
        <v>19714</v>
      </c>
      <c r="I19715" s="30" t="str">
        <f>IF(G19715='Check Register'!$E$1,H19715,"")</f>
        <v/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43"/>
        <v>October 24</v>
      </c>
      <c r="H19716" s="27">
        <f t="shared" si="842"/>
        <v>19715</v>
      </c>
      <c r="I19716" s="30" t="str">
        <f>IF(G19716='Check Register'!$E$1,H19716,"")</f>
        <v/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43"/>
        <v>October 24</v>
      </c>
      <c r="H19717" s="27">
        <f t="shared" si="842"/>
        <v>19716</v>
      </c>
      <c r="I19717" s="30" t="str">
        <f>IF(G19717='Check Register'!$E$1,H19717,"")</f>
        <v/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43"/>
        <v>October 24</v>
      </c>
      <c r="H19718" s="27">
        <f t="shared" si="842"/>
        <v>19717</v>
      </c>
      <c r="I19718" s="30" t="str">
        <f>IF(G19718='Check Register'!$E$1,H19718,"")</f>
        <v/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43"/>
        <v>October 24</v>
      </c>
      <c r="H19719" s="27">
        <f t="shared" si="842"/>
        <v>19718</v>
      </c>
      <c r="I19719" s="30" t="str">
        <f>IF(G19719='Check Register'!$E$1,H19719,"")</f>
        <v/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43"/>
        <v>October 24</v>
      </c>
      <c r="H19720" s="27">
        <f t="shared" ref="H19720:H19783" si="844">1+H19719</f>
        <v>19719</v>
      </c>
      <c r="I19720" s="30" t="str">
        <f>IF(G19720='Check Register'!$E$1,H19720,"")</f>
        <v/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43"/>
        <v>October 24</v>
      </c>
      <c r="H19721" s="27">
        <f t="shared" si="844"/>
        <v>19720</v>
      </c>
      <c r="I19721" s="30" t="str">
        <f>IF(G19721='Check Register'!$E$1,H19721,"")</f>
        <v/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43"/>
        <v>October 24</v>
      </c>
      <c r="H19722" s="27">
        <f t="shared" si="844"/>
        <v>19721</v>
      </c>
      <c r="I19722" s="30" t="str">
        <f>IF(G19722='Check Register'!$E$1,H19722,"")</f>
        <v/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43"/>
        <v>October 24</v>
      </c>
      <c r="H19723" s="27">
        <f t="shared" si="844"/>
        <v>19722</v>
      </c>
      <c r="I19723" s="30" t="str">
        <f>IF(G19723='Check Register'!$E$1,H19723,"")</f>
        <v/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43"/>
        <v>October 24</v>
      </c>
      <c r="H19724" s="27">
        <f t="shared" si="844"/>
        <v>19723</v>
      </c>
      <c r="I19724" s="30" t="str">
        <f>IF(G19724='Check Register'!$E$1,H19724,"")</f>
        <v/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43"/>
        <v>October 24</v>
      </c>
      <c r="H19725" s="27">
        <f t="shared" si="844"/>
        <v>19724</v>
      </c>
      <c r="I19725" s="30" t="str">
        <f>IF(G19725='Check Register'!$E$1,H19725,"")</f>
        <v/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43"/>
        <v>October 24</v>
      </c>
      <c r="H19726" s="27">
        <f t="shared" si="844"/>
        <v>19725</v>
      </c>
      <c r="I19726" s="30" t="str">
        <f>IF(G19726='Check Register'!$E$1,H19726,"")</f>
        <v/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43"/>
        <v>October 24</v>
      </c>
      <c r="H19727" s="27">
        <f t="shared" si="844"/>
        <v>19726</v>
      </c>
      <c r="I19727" s="30" t="str">
        <f>IF(G19727='Check Register'!$E$1,H19727,"")</f>
        <v/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43"/>
        <v>October 24</v>
      </c>
      <c r="H19728" s="27">
        <f t="shared" si="844"/>
        <v>19727</v>
      </c>
      <c r="I19728" s="30" t="str">
        <f>IF(G19728='Check Register'!$E$1,H19728,"")</f>
        <v/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43"/>
        <v>October 24</v>
      </c>
      <c r="H19729" s="27">
        <f t="shared" si="844"/>
        <v>19728</v>
      </c>
      <c r="I19729" s="30" t="str">
        <f>IF(G19729='Check Register'!$E$1,H19729,"")</f>
        <v/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43"/>
        <v>October 24</v>
      </c>
      <c r="H19730" s="27">
        <f t="shared" si="844"/>
        <v>19729</v>
      </c>
      <c r="I19730" s="30" t="str">
        <f>IF(G19730='Check Register'!$E$1,H19730,"")</f>
        <v/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43"/>
        <v>October 24</v>
      </c>
      <c r="H19731" s="27">
        <f t="shared" si="844"/>
        <v>19730</v>
      </c>
      <c r="I19731" s="30" t="str">
        <f>IF(G19731='Check Register'!$E$1,H19731,"")</f>
        <v/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43"/>
        <v>October 24</v>
      </c>
      <c r="H19732" s="27">
        <f t="shared" si="844"/>
        <v>19731</v>
      </c>
      <c r="I19732" s="30" t="str">
        <f>IF(G19732='Check Register'!$E$1,H19732,"")</f>
        <v/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43"/>
        <v>October 24</v>
      </c>
      <c r="H19733" s="27">
        <f t="shared" si="844"/>
        <v>19732</v>
      </c>
      <c r="I19733" s="30" t="str">
        <f>IF(G19733='Check Register'!$E$1,H19733,"")</f>
        <v/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43"/>
        <v>October 24</v>
      </c>
      <c r="H19734" s="27">
        <f t="shared" si="844"/>
        <v>19733</v>
      </c>
      <c r="I19734" s="30" t="str">
        <f>IF(G19734='Check Register'!$E$1,H19734,"")</f>
        <v/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43"/>
        <v>October 24</v>
      </c>
      <c r="H19735" s="27">
        <f t="shared" si="844"/>
        <v>19734</v>
      </c>
      <c r="I19735" s="30" t="str">
        <f>IF(G19735='Check Register'!$E$1,H19735,"")</f>
        <v/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43"/>
        <v>October 24</v>
      </c>
      <c r="H19736" s="27">
        <f t="shared" si="844"/>
        <v>19735</v>
      </c>
      <c r="I19736" s="30" t="str">
        <f>IF(G19736='Check Register'!$E$1,H19736,"")</f>
        <v/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43"/>
        <v>October 24</v>
      </c>
      <c r="H19737" s="27">
        <f t="shared" si="844"/>
        <v>19736</v>
      </c>
      <c r="I19737" s="30" t="str">
        <f>IF(G19737='Check Register'!$E$1,H19737,"")</f>
        <v/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43"/>
        <v>October 24</v>
      </c>
      <c r="H19738" s="27">
        <f t="shared" si="844"/>
        <v>19737</v>
      </c>
      <c r="I19738" s="30" t="str">
        <f>IF(G19738='Check Register'!$E$1,H19738,"")</f>
        <v/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43"/>
        <v>October 24</v>
      </c>
      <c r="H19739" s="27">
        <f t="shared" si="844"/>
        <v>19738</v>
      </c>
      <c r="I19739" s="30" t="str">
        <f>IF(G19739='Check Register'!$E$1,H19739,"")</f>
        <v/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43"/>
        <v>October 24</v>
      </c>
      <c r="H19740" s="27">
        <f t="shared" si="844"/>
        <v>19739</v>
      </c>
      <c r="I19740" s="30" t="str">
        <f>IF(G19740='Check Register'!$E$1,H19740,"")</f>
        <v/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43"/>
        <v>October 24</v>
      </c>
      <c r="H19741" s="27">
        <f t="shared" si="844"/>
        <v>19740</v>
      </c>
      <c r="I19741" s="30" t="str">
        <f>IF(G19741='Check Register'!$E$1,H19741,"")</f>
        <v/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43"/>
        <v>October 24</v>
      </c>
      <c r="H19742" s="27">
        <f t="shared" si="844"/>
        <v>19741</v>
      </c>
      <c r="I19742" s="30" t="str">
        <f>IF(G19742='Check Register'!$E$1,H19742,"")</f>
        <v/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43"/>
        <v>October 24</v>
      </c>
      <c r="H19743" s="27">
        <f t="shared" si="844"/>
        <v>19742</v>
      </c>
      <c r="I19743" s="30" t="str">
        <f>IF(G19743='Check Register'!$E$1,H19743,"")</f>
        <v/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43"/>
        <v>October 24</v>
      </c>
      <c r="H19744" s="27">
        <f t="shared" si="844"/>
        <v>19743</v>
      </c>
      <c r="I19744" s="30" t="str">
        <f>IF(G19744='Check Register'!$E$1,H19744,"")</f>
        <v/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43"/>
        <v>October 24</v>
      </c>
      <c r="H19745" s="27">
        <f t="shared" si="844"/>
        <v>19744</v>
      </c>
      <c r="I19745" s="30" t="str">
        <f>IF(G19745='Check Register'!$E$1,H19745,"")</f>
        <v/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43"/>
        <v>October 24</v>
      </c>
      <c r="H19746" s="27">
        <f t="shared" si="844"/>
        <v>19745</v>
      </c>
      <c r="I19746" s="30" t="str">
        <f>IF(G19746='Check Register'!$E$1,H19746,"")</f>
        <v/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43"/>
        <v>October 24</v>
      </c>
      <c r="H19747" s="27">
        <f t="shared" si="844"/>
        <v>19746</v>
      </c>
      <c r="I19747" s="30" t="str">
        <f>IF(G19747='Check Register'!$E$1,H19747,"")</f>
        <v/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43"/>
        <v>October 24</v>
      </c>
      <c r="H19748" s="27">
        <f t="shared" si="844"/>
        <v>19747</v>
      </c>
      <c r="I19748" s="30" t="str">
        <f>IF(G19748='Check Register'!$E$1,H19748,"")</f>
        <v/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43"/>
        <v>October 24</v>
      </c>
      <c r="H19749" s="27">
        <f t="shared" si="844"/>
        <v>19748</v>
      </c>
      <c r="I19749" s="30" t="str">
        <f>IF(G19749='Check Register'!$E$1,H19749,"")</f>
        <v/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43"/>
        <v>October 24</v>
      </c>
      <c r="H19750" s="27">
        <f t="shared" si="844"/>
        <v>19749</v>
      </c>
      <c r="I19750" s="30" t="str">
        <f>IF(G19750='Check Register'!$E$1,H19750,"")</f>
        <v/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43"/>
        <v>October 24</v>
      </c>
      <c r="H19751" s="27">
        <f t="shared" si="844"/>
        <v>19750</v>
      </c>
      <c r="I19751" s="30" t="str">
        <f>IF(G19751='Check Register'!$E$1,H19751,"")</f>
        <v/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43"/>
        <v>October 24</v>
      </c>
      <c r="H19752" s="27">
        <f t="shared" si="844"/>
        <v>19751</v>
      </c>
      <c r="I19752" s="30" t="str">
        <f>IF(G19752='Check Register'!$E$1,H19752,"")</f>
        <v/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43"/>
        <v>October 24</v>
      </c>
      <c r="H19753" s="27">
        <f t="shared" si="844"/>
        <v>19752</v>
      </c>
      <c r="I19753" s="30" t="str">
        <f>IF(G19753='Check Register'!$E$1,H19753,"")</f>
        <v/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43"/>
        <v>October 24</v>
      </c>
      <c r="H19754" s="27">
        <f t="shared" si="844"/>
        <v>19753</v>
      </c>
      <c r="I19754" s="30" t="str">
        <f>IF(G19754='Check Register'!$E$1,H19754,"")</f>
        <v/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43"/>
        <v>October 24</v>
      </c>
      <c r="H19755" s="27">
        <f t="shared" si="844"/>
        <v>19754</v>
      </c>
      <c r="I19755" s="30" t="str">
        <f>IF(G19755='Check Register'!$E$1,H19755,"")</f>
        <v/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43"/>
        <v>October 24</v>
      </c>
      <c r="H19756" s="27">
        <f t="shared" si="844"/>
        <v>19755</v>
      </c>
      <c r="I19756" s="30" t="str">
        <f>IF(G19756='Check Register'!$E$1,H19756,"")</f>
        <v/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43"/>
        <v>October 24</v>
      </c>
      <c r="H19757" s="27">
        <f t="shared" si="844"/>
        <v>19756</v>
      </c>
      <c r="I19757" s="30" t="str">
        <f>IF(G19757='Check Register'!$E$1,H19757,"")</f>
        <v/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43"/>
        <v>October 24</v>
      </c>
      <c r="H19758" s="27">
        <f t="shared" si="844"/>
        <v>19757</v>
      </c>
      <c r="I19758" s="30" t="str">
        <f>IF(G19758='Check Register'!$E$1,H19758,"")</f>
        <v/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43"/>
        <v>October 24</v>
      </c>
      <c r="H19759" s="27">
        <f t="shared" si="844"/>
        <v>19758</v>
      </c>
      <c r="I19759" s="30" t="str">
        <f>IF(G19759='Check Register'!$E$1,H19759,"")</f>
        <v/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43"/>
        <v>October 24</v>
      </c>
      <c r="H19760" s="27">
        <f t="shared" si="844"/>
        <v>19759</v>
      </c>
      <c r="I19760" s="30" t="str">
        <f>IF(G19760='Check Register'!$E$1,H19760,"")</f>
        <v/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43"/>
        <v>October 24</v>
      </c>
      <c r="H19761" s="27">
        <f t="shared" si="844"/>
        <v>19760</v>
      </c>
      <c r="I19761" s="30" t="str">
        <f>IF(G19761='Check Register'!$E$1,H19761,"")</f>
        <v/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43"/>
        <v>October 24</v>
      </c>
      <c r="H19762" s="27">
        <f t="shared" si="844"/>
        <v>19761</v>
      </c>
      <c r="I19762" s="30" t="str">
        <f>IF(G19762='Check Register'!$E$1,H19762,"")</f>
        <v/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43"/>
        <v>October 24</v>
      </c>
      <c r="H19763" s="27">
        <f t="shared" si="844"/>
        <v>19762</v>
      </c>
      <c r="I19763" s="30" t="str">
        <f>IF(G19763='Check Register'!$E$1,H19763,"")</f>
        <v/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43"/>
        <v>October 24</v>
      </c>
      <c r="H19764" s="27">
        <f t="shared" si="844"/>
        <v>19763</v>
      </c>
      <c r="I19764" s="30" t="str">
        <f>IF(G19764='Check Register'!$E$1,H19764,"")</f>
        <v/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43"/>
        <v>October 24</v>
      </c>
      <c r="H19765" s="27">
        <f t="shared" si="844"/>
        <v>19764</v>
      </c>
      <c r="I19765" s="30" t="str">
        <f>IF(G19765='Check Register'!$E$1,H19765,"")</f>
        <v/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43"/>
        <v>October 24</v>
      </c>
      <c r="H19766" s="27">
        <f t="shared" si="844"/>
        <v>19765</v>
      </c>
      <c r="I19766" s="30" t="str">
        <f>IF(G19766='Check Register'!$E$1,H19766,"")</f>
        <v/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43"/>
        <v>October 24</v>
      </c>
      <c r="H19767" s="27">
        <f t="shared" si="844"/>
        <v>19766</v>
      </c>
      <c r="I19767" s="30" t="str">
        <f>IF(G19767='Check Register'!$E$1,H19767,"")</f>
        <v/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43"/>
        <v>October 24</v>
      </c>
      <c r="H19768" s="27">
        <f t="shared" si="844"/>
        <v>19767</v>
      </c>
      <c r="I19768" s="30" t="str">
        <f>IF(G19768='Check Register'!$E$1,H19768,"")</f>
        <v/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43"/>
        <v>October 24</v>
      </c>
      <c r="H19769" s="27">
        <f t="shared" si="844"/>
        <v>19768</v>
      </c>
      <c r="I19769" s="30" t="str">
        <f>IF(G19769='Check Register'!$E$1,H19769,"")</f>
        <v/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43"/>
        <v>October 24</v>
      </c>
      <c r="H19770" s="27">
        <f t="shared" si="844"/>
        <v>19769</v>
      </c>
      <c r="I19770" s="30" t="str">
        <f>IF(G19770='Check Register'!$E$1,H19770,"")</f>
        <v/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43"/>
        <v>October 24</v>
      </c>
      <c r="H19771" s="27">
        <f t="shared" si="844"/>
        <v>19770</v>
      </c>
      <c r="I19771" s="30" t="str">
        <f>IF(G19771='Check Register'!$E$1,H19771,"")</f>
        <v/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43"/>
        <v>October 24</v>
      </c>
      <c r="H19772" s="27">
        <f t="shared" si="844"/>
        <v>19771</v>
      </c>
      <c r="I19772" s="30" t="str">
        <f>IF(G19772='Check Register'!$E$1,H19772,"")</f>
        <v/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ref="G19773:G19800" si="845">VLOOKUP(C19773,W:Y,3,TRUE)</f>
        <v>October 24</v>
      </c>
      <c r="H19773" s="27">
        <f t="shared" si="844"/>
        <v>19772</v>
      </c>
      <c r="I19773" s="30" t="str">
        <f>IF(G19773='Check Register'!$E$1,H19773,"")</f>
        <v/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45"/>
        <v>October 24</v>
      </c>
      <c r="H19774" s="27">
        <f t="shared" si="844"/>
        <v>19773</v>
      </c>
      <c r="I19774" s="30" t="str">
        <f>IF(G19774='Check Register'!$E$1,H19774,"")</f>
        <v/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45"/>
        <v>October 24</v>
      </c>
      <c r="H19775" s="27">
        <f t="shared" si="844"/>
        <v>19774</v>
      </c>
      <c r="I19775" s="30" t="str">
        <f>IF(G19775='Check Register'!$E$1,H19775,"")</f>
        <v/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45"/>
        <v>October 24</v>
      </c>
      <c r="H19776" s="27">
        <f t="shared" si="844"/>
        <v>19775</v>
      </c>
      <c r="I19776" s="30" t="str">
        <f>IF(G19776='Check Register'!$E$1,H19776,"")</f>
        <v/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45"/>
        <v>October 24</v>
      </c>
      <c r="H19777" s="27">
        <f t="shared" si="844"/>
        <v>19776</v>
      </c>
      <c r="I19777" s="30" t="str">
        <f>IF(G19777='Check Register'!$E$1,H19777,"")</f>
        <v/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si="845"/>
        <v>October 24</v>
      </c>
      <c r="H19778" s="27">
        <f t="shared" si="844"/>
        <v>19777</v>
      </c>
      <c r="I19778" s="30" t="str">
        <f>IF(G19778='Check Register'!$E$1,H19778,"")</f>
        <v/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5"/>
        <v>October 24</v>
      </c>
      <c r="H19779" s="27">
        <f t="shared" si="844"/>
        <v>19778</v>
      </c>
      <c r="I19779" s="30" t="str">
        <f>IF(G19779='Check Register'!$E$1,H19779,"")</f>
        <v/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5"/>
        <v>October 24</v>
      </c>
      <c r="H19780" s="27">
        <f t="shared" si="844"/>
        <v>19779</v>
      </c>
      <c r="I19780" s="30" t="str">
        <f>IF(G19780='Check Register'!$E$1,H19780,"")</f>
        <v/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5"/>
        <v>October 24</v>
      </c>
      <c r="H19781" s="27">
        <f t="shared" si="844"/>
        <v>19780</v>
      </c>
      <c r="I19781" s="30" t="str">
        <f>IF(G19781='Check Register'!$E$1,H19781,"")</f>
        <v/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5"/>
        <v>October 24</v>
      </c>
      <c r="H19782" s="27">
        <f t="shared" si="844"/>
        <v>19781</v>
      </c>
      <c r="I19782" s="30" t="str">
        <f>IF(G19782='Check Register'!$E$1,H19782,"")</f>
        <v/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5"/>
        <v>October 24</v>
      </c>
      <c r="H19783" s="27">
        <f t="shared" si="844"/>
        <v>19782</v>
      </c>
      <c r="I19783" s="30" t="str">
        <f>IF(G19783='Check Register'!$E$1,H19783,"")</f>
        <v/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5"/>
        <v>October 24</v>
      </c>
      <c r="H19784" s="27">
        <f t="shared" ref="H19784:H19847" si="846">1+H19783</f>
        <v>19783</v>
      </c>
      <c r="I19784" s="30" t="str">
        <f>IF(G19784='Check Register'!$E$1,H19784,"")</f>
        <v/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5"/>
        <v>October 24</v>
      </c>
      <c r="H19785" s="27">
        <f t="shared" si="846"/>
        <v>19784</v>
      </c>
      <c r="I19785" s="30" t="str">
        <f>IF(G19785='Check Register'!$E$1,H19785,"")</f>
        <v/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5"/>
        <v>October 24</v>
      </c>
      <c r="H19786" s="27">
        <f t="shared" si="846"/>
        <v>19785</v>
      </c>
      <c r="I19786" s="30" t="str">
        <f>IF(G19786='Check Register'!$E$1,H19786,"")</f>
        <v/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5"/>
        <v>October 24</v>
      </c>
      <c r="H19787" s="27">
        <f t="shared" si="846"/>
        <v>19786</v>
      </c>
      <c r="I19787" s="30" t="str">
        <f>IF(G19787='Check Register'!$E$1,H19787,"")</f>
        <v/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5"/>
        <v>October 24</v>
      </c>
      <c r="H19788" s="27">
        <f t="shared" si="846"/>
        <v>19787</v>
      </c>
      <c r="I19788" s="30" t="str">
        <f>IF(G19788='Check Register'!$E$1,H19788,"")</f>
        <v/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5"/>
        <v>October 24</v>
      </c>
      <c r="H19789" s="27">
        <f t="shared" si="846"/>
        <v>19788</v>
      </c>
      <c r="I19789" s="30" t="str">
        <f>IF(G19789='Check Register'!$E$1,H19789,"")</f>
        <v/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5"/>
        <v>October 24</v>
      </c>
      <c r="H19790" s="27">
        <f t="shared" si="846"/>
        <v>19789</v>
      </c>
      <c r="I19790" s="30" t="str">
        <f>IF(G19790='Check Register'!$E$1,H19790,"")</f>
        <v/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5"/>
        <v>October 24</v>
      </c>
      <c r="H19791" s="27">
        <f t="shared" si="846"/>
        <v>19790</v>
      </c>
      <c r="I19791" s="30" t="str">
        <f>IF(G19791='Check Register'!$E$1,H19791,"")</f>
        <v/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5"/>
        <v>October 24</v>
      </c>
      <c r="H19792" s="27">
        <f t="shared" si="846"/>
        <v>19791</v>
      </c>
      <c r="I19792" s="30" t="str">
        <f>IF(G19792='Check Register'!$E$1,H19792,"")</f>
        <v/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5"/>
        <v>October 24</v>
      </c>
      <c r="H19793" s="27">
        <f t="shared" si="846"/>
        <v>19792</v>
      </c>
      <c r="I19793" s="30" t="str">
        <f>IF(G19793='Check Register'!$E$1,H19793,"")</f>
        <v/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5"/>
        <v>October 24</v>
      </c>
      <c r="H19794" s="27">
        <f t="shared" si="846"/>
        <v>19793</v>
      </c>
      <c r="I19794" s="30" t="str">
        <f>IF(G19794='Check Register'!$E$1,H19794,"")</f>
        <v/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5"/>
        <v>October 24</v>
      </c>
      <c r="H19795" s="27">
        <f t="shared" si="846"/>
        <v>19794</v>
      </c>
      <c r="I19795" s="30" t="str">
        <f>IF(G19795='Check Register'!$E$1,H19795,"")</f>
        <v/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5"/>
        <v>October 24</v>
      </c>
      <c r="H19796" s="27">
        <f t="shared" si="846"/>
        <v>19795</v>
      </c>
      <c r="I19796" s="30" t="str">
        <f>IF(G19796='Check Register'!$E$1,H19796,"")</f>
        <v/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5"/>
        <v>October 24</v>
      </c>
      <c r="H19797" s="27">
        <f t="shared" si="846"/>
        <v>19796</v>
      </c>
      <c r="I19797" s="30" t="str">
        <f>IF(G19797='Check Register'!$E$1,H19797,"")</f>
        <v/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5"/>
        <v>October 24</v>
      </c>
      <c r="H19798" s="27">
        <f t="shared" si="846"/>
        <v>19797</v>
      </c>
      <c r="I19798" s="30" t="str">
        <f>IF(G19798='Check Register'!$E$1,H19798,"")</f>
        <v/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5"/>
        <v>October 24</v>
      </c>
      <c r="H19799" s="27">
        <f t="shared" si="846"/>
        <v>19798</v>
      </c>
      <c r="I19799" s="30" t="str">
        <f>IF(G19799='Check Register'!$E$1,H19799,"")</f>
        <v/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5"/>
        <v>October 24</v>
      </c>
      <c r="H19800" s="27">
        <f t="shared" si="846"/>
        <v>19799</v>
      </c>
      <c r="I19800" s="30" t="str">
        <f>IF(G19800='Check Register'!$E$1,H19800,"")</f>
        <v/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ref="G19801:G19864" si="847">VLOOKUP(C19801,W:Y,3,TRUE)</f>
        <v>October 24</v>
      </c>
      <c r="H19801" s="27">
        <f t="shared" si="846"/>
        <v>19800</v>
      </c>
      <c r="I19801" s="30" t="str">
        <f>IF(G19801='Check Register'!$E$1,H19801,"")</f>
        <v/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7"/>
        <v>October 24</v>
      </c>
      <c r="H19802" s="27">
        <f t="shared" si="846"/>
        <v>19801</v>
      </c>
      <c r="I19802" s="30" t="str">
        <f>IF(G19802='Check Register'!$E$1,H19802,"")</f>
        <v/>
      </c>
    </row>
    <row r="19803" spans="1:9" x14ac:dyDescent="0.25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7"/>
        <v>November 24</v>
      </c>
      <c r="H19803" s="27">
        <f t="shared" si="846"/>
        <v>19802</v>
      </c>
      <c r="I19803" s="30">
        <f>IF(G19803='Check Register'!$E$1,H19803,"")</f>
        <v>19802</v>
      </c>
    </row>
    <row r="19804" spans="1:9" x14ac:dyDescent="0.25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7"/>
        <v>November 24</v>
      </c>
      <c r="H19804" s="27">
        <f t="shared" si="846"/>
        <v>19803</v>
      </c>
      <c r="I19804" s="30">
        <f>IF(G19804='Check Register'!$E$1,H19804,"")</f>
        <v>19803</v>
      </c>
    </row>
    <row r="19805" spans="1:9" x14ac:dyDescent="0.25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7"/>
        <v>November 24</v>
      </c>
      <c r="H19805" s="27">
        <f t="shared" si="846"/>
        <v>19804</v>
      </c>
      <c r="I19805" s="30">
        <f>IF(G19805='Check Register'!$E$1,H19805,"")</f>
        <v>19804</v>
      </c>
    </row>
    <row r="19806" spans="1:9" x14ac:dyDescent="0.25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7"/>
        <v>November 24</v>
      </c>
      <c r="H19806" s="27">
        <f t="shared" si="846"/>
        <v>19805</v>
      </c>
      <c r="I19806" s="30">
        <f>IF(G19806='Check Register'!$E$1,H19806,"")</f>
        <v>19805</v>
      </c>
    </row>
    <row r="19807" spans="1:9" x14ac:dyDescent="0.25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7"/>
        <v>November 24</v>
      </c>
      <c r="H19807" s="27">
        <f t="shared" si="846"/>
        <v>19806</v>
      </c>
      <c r="I19807" s="30">
        <f>IF(G19807='Check Register'!$E$1,H19807,"")</f>
        <v>19806</v>
      </c>
    </row>
    <row r="19808" spans="1:9" x14ac:dyDescent="0.25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7"/>
        <v>November 24</v>
      </c>
      <c r="H19808" s="27">
        <f t="shared" si="846"/>
        <v>19807</v>
      </c>
      <c r="I19808" s="30">
        <f>IF(G19808='Check Register'!$E$1,H19808,"")</f>
        <v>19807</v>
      </c>
    </row>
    <row r="19809" spans="1:9" x14ac:dyDescent="0.25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7"/>
        <v>November 24</v>
      </c>
      <c r="H19809" s="27">
        <f t="shared" si="846"/>
        <v>19808</v>
      </c>
      <c r="I19809" s="30">
        <f>IF(G19809='Check Register'!$E$1,H19809,"")</f>
        <v>19808</v>
      </c>
    </row>
    <row r="19810" spans="1:9" x14ac:dyDescent="0.25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7"/>
        <v>November 24</v>
      </c>
      <c r="H19810" s="27">
        <f t="shared" si="846"/>
        <v>19809</v>
      </c>
      <c r="I19810" s="30">
        <f>IF(G19810='Check Register'!$E$1,H19810,"")</f>
        <v>19809</v>
      </c>
    </row>
    <row r="19811" spans="1:9" x14ac:dyDescent="0.25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7"/>
        <v>November 24</v>
      </c>
      <c r="H19811" s="27">
        <f t="shared" si="846"/>
        <v>19810</v>
      </c>
      <c r="I19811" s="30">
        <f>IF(G19811='Check Register'!$E$1,H19811,"")</f>
        <v>19810</v>
      </c>
    </row>
    <row r="19812" spans="1:9" x14ac:dyDescent="0.25">
      <c r="A19812" t="s">
        <v>1554</v>
      </c>
      <c r="B19812" t="s">
        <v>16</v>
      </c>
      <c r="C19812" s="7">
        <v>45601</v>
      </c>
      <c r="E19812" s="27">
        <v>93.13</v>
      </c>
      <c r="G19812" s="27" t="str">
        <f t="shared" si="847"/>
        <v>November 24</v>
      </c>
      <c r="H19812" s="27">
        <f t="shared" si="846"/>
        <v>19811</v>
      </c>
      <c r="I19812" s="30">
        <f>IF(G19812='Check Register'!$E$1,H19812,"")</f>
        <v>19811</v>
      </c>
    </row>
    <row r="19813" spans="1:9" x14ac:dyDescent="0.25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7"/>
        <v>November 24</v>
      </c>
      <c r="H19813" s="27">
        <f t="shared" si="846"/>
        <v>19812</v>
      </c>
      <c r="I19813" s="30">
        <f>IF(G19813='Check Register'!$E$1,H19813,"")</f>
        <v>19812</v>
      </c>
    </row>
    <row r="19814" spans="1:9" x14ac:dyDescent="0.25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7"/>
        <v>November 24</v>
      </c>
      <c r="H19814" s="27">
        <f t="shared" si="846"/>
        <v>19813</v>
      </c>
      <c r="I19814" s="30">
        <f>IF(G19814='Check Register'!$E$1,H19814,"")</f>
        <v>19813</v>
      </c>
    </row>
    <row r="19815" spans="1:9" x14ac:dyDescent="0.25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7"/>
        <v>November 24</v>
      </c>
      <c r="H19815" s="27">
        <f t="shared" si="846"/>
        <v>19814</v>
      </c>
      <c r="I19815" s="30">
        <f>IF(G19815='Check Register'!$E$1,H19815,"")</f>
        <v>19814</v>
      </c>
    </row>
    <row r="19816" spans="1:9" x14ac:dyDescent="0.25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7"/>
        <v>November 24</v>
      </c>
      <c r="H19816" s="27">
        <f t="shared" si="846"/>
        <v>19815</v>
      </c>
      <c r="I19816" s="30">
        <f>IF(G19816='Check Register'!$E$1,H19816,"")</f>
        <v>19815</v>
      </c>
    </row>
    <row r="19817" spans="1:9" x14ac:dyDescent="0.25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7"/>
        <v>November 24</v>
      </c>
      <c r="H19817" s="27">
        <f t="shared" si="846"/>
        <v>19816</v>
      </c>
      <c r="I19817" s="30">
        <f>IF(G19817='Check Register'!$E$1,H19817,"")</f>
        <v>19816</v>
      </c>
    </row>
    <row r="19818" spans="1:9" x14ac:dyDescent="0.25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7"/>
        <v>November 24</v>
      </c>
      <c r="H19818" s="27">
        <f t="shared" si="846"/>
        <v>19817</v>
      </c>
      <c r="I19818" s="30">
        <f>IF(G19818='Check Register'!$E$1,H19818,"")</f>
        <v>19817</v>
      </c>
    </row>
    <row r="19819" spans="1:9" x14ac:dyDescent="0.25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7"/>
        <v>November 24</v>
      </c>
      <c r="H19819" s="27">
        <f t="shared" si="846"/>
        <v>19818</v>
      </c>
      <c r="I19819" s="30">
        <f>IF(G19819='Check Register'!$E$1,H19819,"")</f>
        <v>19818</v>
      </c>
    </row>
    <row r="19820" spans="1:9" x14ac:dyDescent="0.25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7"/>
        <v>November 24</v>
      </c>
      <c r="H19820" s="27">
        <f t="shared" si="846"/>
        <v>19819</v>
      </c>
      <c r="I19820" s="30">
        <f>IF(G19820='Check Register'!$E$1,H19820,"")</f>
        <v>19819</v>
      </c>
    </row>
    <row r="19821" spans="1:9" x14ac:dyDescent="0.25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7"/>
        <v>November 24</v>
      </c>
      <c r="H19821" s="27">
        <f t="shared" si="846"/>
        <v>19820</v>
      </c>
      <c r="I19821" s="30">
        <f>IF(G19821='Check Register'!$E$1,H19821,"")</f>
        <v>19820</v>
      </c>
    </row>
    <row r="19822" spans="1:9" x14ac:dyDescent="0.25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7"/>
        <v>November 24</v>
      </c>
      <c r="H19822" s="27">
        <f t="shared" si="846"/>
        <v>19821</v>
      </c>
      <c r="I19822" s="30">
        <f>IF(G19822='Check Register'!$E$1,H19822,"")</f>
        <v>19821</v>
      </c>
    </row>
    <row r="19823" spans="1:9" x14ac:dyDescent="0.25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7"/>
        <v>November 24</v>
      </c>
      <c r="H19823" s="27">
        <f t="shared" si="846"/>
        <v>19822</v>
      </c>
      <c r="I19823" s="30">
        <f>IF(G19823='Check Register'!$E$1,H19823,"")</f>
        <v>19822</v>
      </c>
    </row>
    <row r="19824" spans="1:9" x14ac:dyDescent="0.25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7"/>
        <v>November 24</v>
      </c>
      <c r="H19824" s="27">
        <f t="shared" si="846"/>
        <v>19823</v>
      </c>
      <c r="I19824" s="30">
        <f>IF(G19824='Check Register'!$E$1,H19824,"")</f>
        <v>19823</v>
      </c>
    </row>
    <row r="19825" spans="1:9" x14ac:dyDescent="0.25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7"/>
        <v>November 24</v>
      </c>
      <c r="H19825" s="27">
        <f t="shared" si="846"/>
        <v>19824</v>
      </c>
      <c r="I19825" s="30">
        <f>IF(G19825='Check Register'!$E$1,H19825,"")</f>
        <v>19824</v>
      </c>
    </row>
    <row r="19826" spans="1:9" x14ac:dyDescent="0.25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7"/>
        <v>November 24</v>
      </c>
      <c r="H19826" s="27">
        <f t="shared" si="846"/>
        <v>19825</v>
      </c>
      <c r="I19826" s="30">
        <f>IF(G19826='Check Register'!$E$1,H19826,"")</f>
        <v>19825</v>
      </c>
    </row>
    <row r="19827" spans="1:9" x14ac:dyDescent="0.25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7"/>
        <v>November 24</v>
      </c>
      <c r="H19827" s="27">
        <f t="shared" si="846"/>
        <v>19826</v>
      </c>
      <c r="I19827" s="30">
        <f>IF(G19827='Check Register'!$E$1,H19827,"")</f>
        <v>19826</v>
      </c>
    </row>
    <row r="19828" spans="1:9" x14ac:dyDescent="0.25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7"/>
        <v>November 24</v>
      </c>
      <c r="H19828" s="27">
        <f t="shared" si="846"/>
        <v>19827</v>
      </c>
      <c r="I19828" s="30">
        <f>IF(G19828='Check Register'!$E$1,H19828,"")</f>
        <v>19827</v>
      </c>
    </row>
    <row r="19829" spans="1:9" x14ac:dyDescent="0.25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7"/>
        <v>November 24</v>
      </c>
      <c r="H19829" s="27">
        <f t="shared" si="846"/>
        <v>19828</v>
      </c>
      <c r="I19829" s="30">
        <f>IF(G19829='Check Register'!$E$1,H19829,"")</f>
        <v>19828</v>
      </c>
    </row>
    <row r="19830" spans="1:9" x14ac:dyDescent="0.25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7"/>
        <v>November 24</v>
      </c>
      <c r="H19830" s="27">
        <f t="shared" si="846"/>
        <v>19829</v>
      </c>
      <c r="I19830" s="30">
        <f>IF(G19830='Check Register'!$E$1,H19830,"")</f>
        <v>19829</v>
      </c>
    </row>
    <row r="19831" spans="1:9" x14ac:dyDescent="0.25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7"/>
        <v>November 24</v>
      </c>
      <c r="H19831" s="27">
        <f t="shared" si="846"/>
        <v>19830</v>
      </c>
      <c r="I19831" s="30">
        <f>IF(G19831='Check Register'!$E$1,H19831,"")</f>
        <v>19830</v>
      </c>
    </row>
    <row r="19832" spans="1:9" x14ac:dyDescent="0.25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7"/>
        <v>November 24</v>
      </c>
      <c r="H19832" s="27">
        <f t="shared" si="846"/>
        <v>19831</v>
      </c>
      <c r="I19832" s="30">
        <f>IF(G19832='Check Register'!$E$1,H19832,"")</f>
        <v>19831</v>
      </c>
    </row>
    <row r="19833" spans="1:9" x14ac:dyDescent="0.25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7"/>
        <v>November 24</v>
      </c>
      <c r="H19833" s="27">
        <f t="shared" si="846"/>
        <v>19832</v>
      </c>
      <c r="I19833" s="30">
        <f>IF(G19833='Check Register'!$E$1,H19833,"")</f>
        <v>19832</v>
      </c>
    </row>
    <row r="19834" spans="1:9" x14ac:dyDescent="0.25">
      <c r="A19834" t="s">
        <v>1460</v>
      </c>
      <c r="C19834" s="7">
        <v>45601</v>
      </c>
      <c r="E19834" s="27">
        <v>215.13</v>
      </c>
      <c r="G19834" s="27" t="str">
        <f t="shared" si="847"/>
        <v>November 24</v>
      </c>
      <c r="H19834" s="27">
        <f t="shared" si="846"/>
        <v>19833</v>
      </c>
      <c r="I19834" s="30">
        <f>IF(G19834='Check Register'!$E$1,H19834,"")</f>
        <v>19833</v>
      </c>
    </row>
    <row r="19835" spans="1:9" x14ac:dyDescent="0.25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7"/>
        <v>November 24</v>
      </c>
      <c r="H19835" s="27">
        <f t="shared" si="846"/>
        <v>19834</v>
      </c>
      <c r="I19835" s="30">
        <f>IF(G19835='Check Register'!$E$1,H19835,"")</f>
        <v>19834</v>
      </c>
    </row>
    <row r="19836" spans="1:9" x14ac:dyDescent="0.25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7"/>
        <v>November 24</v>
      </c>
      <c r="H19836" s="27">
        <f t="shared" si="846"/>
        <v>19835</v>
      </c>
      <c r="I19836" s="30">
        <f>IF(G19836='Check Register'!$E$1,H19836,"")</f>
        <v>19835</v>
      </c>
    </row>
    <row r="19837" spans="1:9" x14ac:dyDescent="0.25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7"/>
        <v>November 24</v>
      </c>
      <c r="H19837" s="27">
        <f t="shared" si="846"/>
        <v>19836</v>
      </c>
      <c r="I19837" s="30">
        <f>IF(G19837='Check Register'!$E$1,H19837,"")</f>
        <v>19836</v>
      </c>
    </row>
    <row r="19838" spans="1:9" x14ac:dyDescent="0.25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7"/>
        <v>November 24</v>
      </c>
      <c r="H19838" s="27">
        <f t="shared" si="846"/>
        <v>19837</v>
      </c>
      <c r="I19838" s="30">
        <f>IF(G19838='Check Register'!$E$1,H19838,"")</f>
        <v>19837</v>
      </c>
    </row>
    <row r="19839" spans="1:9" x14ac:dyDescent="0.25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7"/>
        <v>November 24</v>
      </c>
      <c r="H19839" s="27">
        <f t="shared" si="846"/>
        <v>19838</v>
      </c>
      <c r="I19839" s="30">
        <f>IF(G19839='Check Register'!$E$1,H19839,"")</f>
        <v>19838</v>
      </c>
    </row>
    <row r="19840" spans="1:9" x14ac:dyDescent="0.25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7"/>
        <v>November 24</v>
      </c>
      <c r="H19840" s="27">
        <f t="shared" si="846"/>
        <v>19839</v>
      </c>
      <c r="I19840" s="30">
        <f>IF(G19840='Check Register'!$E$1,H19840,"")</f>
        <v>19839</v>
      </c>
    </row>
    <row r="19841" spans="1:9" x14ac:dyDescent="0.25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7"/>
        <v>November 24</v>
      </c>
      <c r="H19841" s="27">
        <f t="shared" si="846"/>
        <v>19840</v>
      </c>
      <c r="I19841" s="30">
        <f>IF(G19841='Check Register'!$E$1,H19841,"")</f>
        <v>19840</v>
      </c>
    </row>
    <row r="19842" spans="1:9" x14ac:dyDescent="0.25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si="847"/>
        <v>November 24</v>
      </c>
      <c r="H19842" s="27">
        <f t="shared" si="846"/>
        <v>19841</v>
      </c>
      <c r="I19842" s="30">
        <f>IF(G19842='Check Register'!$E$1,H19842,"")</f>
        <v>19841</v>
      </c>
    </row>
    <row r="19843" spans="1:9" x14ac:dyDescent="0.25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7"/>
        <v>November 24</v>
      </c>
      <c r="H19843" s="27">
        <f t="shared" si="846"/>
        <v>19842</v>
      </c>
      <c r="I19843" s="30">
        <f>IF(G19843='Check Register'!$E$1,H19843,"")</f>
        <v>19842</v>
      </c>
    </row>
    <row r="19844" spans="1:9" x14ac:dyDescent="0.25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7"/>
        <v>November 24</v>
      </c>
      <c r="H19844" s="27">
        <f t="shared" si="846"/>
        <v>19843</v>
      </c>
      <c r="I19844" s="30">
        <f>IF(G19844='Check Register'!$E$1,H19844,"")</f>
        <v>19843</v>
      </c>
    </row>
    <row r="19845" spans="1:9" x14ac:dyDescent="0.25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7"/>
        <v>November 24</v>
      </c>
      <c r="H19845" s="27">
        <f t="shared" si="846"/>
        <v>19844</v>
      </c>
      <c r="I19845" s="30">
        <f>IF(G19845='Check Register'!$E$1,H19845,"")</f>
        <v>19844</v>
      </c>
    </row>
    <row r="19846" spans="1:9" x14ac:dyDescent="0.25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7"/>
        <v>November 24</v>
      </c>
      <c r="H19846" s="27">
        <f t="shared" si="846"/>
        <v>19845</v>
      </c>
      <c r="I19846" s="30">
        <f>IF(G19846='Check Register'!$E$1,H19846,"")</f>
        <v>19845</v>
      </c>
    </row>
    <row r="19847" spans="1:9" x14ac:dyDescent="0.25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7"/>
        <v>November 24</v>
      </c>
      <c r="H19847" s="27">
        <f t="shared" si="846"/>
        <v>19846</v>
      </c>
      <c r="I19847" s="30">
        <f>IF(G19847='Check Register'!$E$1,H19847,"")</f>
        <v>19846</v>
      </c>
    </row>
    <row r="19848" spans="1:9" x14ac:dyDescent="0.25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7"/>
        <v>November 24</v>
      </c>
      <c r="H19848" s="27">
        <f t="shared" ref="H19848:H19911" si="848">1+H19847</f>
        <v>19847</v>
      </c>
      <c r="I19848" s="30">
        <f>IF(G19848='Check Register'!$E$1,H19848,"")</f>
        <v>19847</v>
      </c>
    </row>
    <row r="19849" spans="1:9" x14ac:dyDescent="0.25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7"/>
        <v>November 24</v>
      </c>
      <c r="H19849" s="27">
        <f t="shared" si="848"/>
        <v>19848</v>
      </c>
      <c r="I19849" s="30">
        <f>IF(G19849='Check Register'!$E$1,H19849,"")</f>
        <v>19848</v>
      </c>
    </row>
    <row r="19850" spans="1:9" x14ac:dyDescent="0.25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7"/>
        <v>November 24</v>
      </c>
      <c r="H19850" s="27">
        <f t="shared" si="848"/>
        <v>19849</v>
      </c>
      <c r="I19850" s="30">
        <f>IF(G19850='Check Register'!$E$1,H19850,"")</f>
        <v>19849</v>
      </c>
    </row>
    <row r="19851" spans="1:9" x14ac:dyDescent="0.25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7"/>
        <v>November 24</v>
      </c>
      <c r="H19851" s="27">
        <f t="shared" si="848"/>
        <v>19850</v>
      </c>
      <c r="I19851" s="30">
        <f>IF(G19851='Check Register'!$E$1,H19851,"")</f>
        <v>19850</v>
      </c>
    </row>
    <row r="19852" spans="1:9" x14ac:dyDescent="0.25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7"/>
        <v>November 24</v>
      </c>
      <c r="H19852" s="27">
        <f t="shared" si="848"/>
        <v>19851</v>
      </c>
      <c r="I19852" s="30">
        <f>IF(G19852='Check Register'!$E$1,H19852,"")</f>
        <v>19851</v>
      </c>
    </row>
    <row r="19853" spans="1:9" x14ac:dyDescent="0.25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7"/>
        <v>November 24</v>
      </c>
      <c r="H19853" s="27">
        <f t="shared" si="848"/>
        <v>19852</v>
      </c>
      <c r="I19853" s="30">
        <f>IF(G19853='Check Register'!$E$1,H19853,"")</f>
        <v>19852</v>
      </c>
    </row>
    <row r="19854" spans="1:9" x14ac:dyDescent="0.25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7"/>
        <v>November 24</v>
      </c>
      <c r="H19854" s="27">
        <f t="shared" si="848"/>
        <v>19853</v>
      </c>
      <c r="I19854" s="30">
        <f>IF(G19854='Check Register'!$E$1,H19854,"")</f>
        <v>19853</v>
      </c>
    </row>
    <row r="19855" spans="1:9" x14ac:dyDescent="0.25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7"/>
        <v>November 24</v>
      </c>
      <c r="H19855" s="27">
        <f t="shared" si="848"/>
        <v>19854</v>
      </c>
      <c r="I19855" s="30">
        <f>IF(G19855='Check Register'!$E$1,H19855,"")</f>
        <v>19854</v>
      </c>
    </row>
    <row r="19856" spans="1:9" x14ac:dyDescent="0.25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7"/>
        <v>November 24</v>
      </c>
      <c r="H19856" s="27">
        <f t="shared" si="848"/>
        <v>19855</v>
      </c>
      <c r="I19856" s="30">
        <f>IF(G19856='Check Register'!$E$1,H19856,"")</f>
        <v>19855</v>
      </c>
    </row>
    <row r="19857" spans="1:9" x14ac:dyDescent="0.25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7"/>
        <v>November 24</v>
      </c>
      <c r="H19857" s="27">
        <f t="shared" si="848"/>
        <v>19856</v>
      </c>
      <c r="I19857" s="30">
        <f>IF(G19857='Check Register'!$E$1,H19857,"")</f>
        <v>19856</v>
      </c>
    </row>
    <row r="19858" spans="1:9" x14ac:dyDescent="0.25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7"/>
        <v>November 24</v>
      </c>
      <c r="H19858" s="27">
        <f t="shared" si="848"/>
        <v>19857</v>
      </c>
      <c r="I19858" s="30">
        <f>IF(G19858='Check Register'!$E$1,H19858,"")</f>
        <v>19857</v>
      </c>
    </row>
    <row r="19859" spans="1:9" x14ac:dyDescent="0.25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7"/>
        <v>November 24</v>
      </c>
      <c r="H19859" s="27">
        <f t="shared" si="848"/>
        <v>19858</v>
      </c>
      <c r="I19859" s="30">
        <f>IF(G19859='Check Register'!$E$1,H19859,"")</f>
        <v>19858</v>
      </c>
    </row>
    <row r="19860" spans="1:9" x14ac:dyDescent="0.25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7"/>
        <v>November 24</v>
      </c>
      <c r="H19860" s="27">
        <f t="shared" si="848"/>
        <v>19859</v>
      </c>
      <c r="I19860" s="30">
        <f>IF(G19860='Check Register'!$E$1,H19860,"")</f>
        <v>19859</v>
      </c>
    </row>
    <row r="19861" spans="1:9" x14ac:dyDescent="0.25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7"/>
        <v>November 24</v>
      </c>
      <c r="H19861" s="27">
        <f t="shared" si="848"/>
        <v>19860</v>
      </c>
      <c r="I19861" s="30">
        <f>IF(G19861='Check Register'!$E$1,H19861,"")</f>
        <v>19860</v>
      </c>
    </row>
    <row r="19862" spans="1:9" x14ac:dyDescent="0.25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7"/>
        <v>November 24</v>
      </c>
      <c r="H19862" s="27">
        <f t="shared" si="848"/>
        <v>19861</v>
      </c>
      <c r="I19862" s="30">
        <f>IF(G19862='Check Register'!$E$1,H19862,"")</f>
        <v>19861</v>
      </c>
    </row>
    <row r="19863" spans="1:9" x14ac:dyDescent="0.25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7"/>
        <v>November 24</v>
      </c>
      <c r="H19863" s="27">
        <f t="shared" si="848"/>
        <v>19862</v>
      </c>
      <c r="I19863" s="30">
        <f>IF(G19863='Check Register'!$E$1,H19863,"")</f>
        <v>19862</v>
      </c>
    </row>
    <row r="19864" spans="1:9" x14ac:dyDescent="0.25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7"/>
        <v>November 24</v>
      </c>
      <c r="H19864" s="27">
        <f t="shared" si="848"/>
        <v>19863</v>
      </c>
      <c r="I19864" s="30">
        <f>IF(G19864='Check Register'!$E$1,H19864,"")</f>
        <v>19863</v>
      </c>
    </row>
    <row r="19865" spans="1:9" x14ac:dyDescent="0.25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ref="G19865:G19928" si="849">VLOOKUP(C19865,W:Y,3,TRUE)</f>
        <v>November 24</v>
      </c>
      <c r="H19865" s="27">
        <f t="shared" si="848"/>
        <v>19864</v>
      </c>
      <c r="I19865" s="30">
        <f>IF(G19865='Check Register'!$E$1,H19865,"")</f>
        <v>19864</v>
      </c>
    </row>
    <row r="19866" spans="1:9" x14ac:dyDescent="0.25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9"/>
        <v>November 24</v>
      </c>
      <c r="H19866" s="27">
        <f t="shared" si="848"/>
        <v>19865</v>
      </c>
      <c r="I19866" s="30">
        <f>IF(G19866='Check Register'!$E$1,H19866,"")</f>
        <v>19865</v>
      </c>
    </row>
    <row r="19867" spans="1:9" x14ac:dyDescent="0.25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9"/>
        <v>November 24</v>
      </c>
      <c r="H19867" s="27">
        <f t="shared" si="848"/>
        <v>19866</v>
      </c>
      <c r="I19867" s="30">
        <f>IF(G19867='Check Register'!$E$1,H19867,"")</f>
        <v>19866</v>
      </c>
    </row>
    <row r="19868" spans="1:9" x14ac:dyDescent="0.25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9"/>
        <v>November 24</v>
      </c>
      <c r="H19868" s="27">
        <f t="shared" si="848"/>
        <v>19867</v>
      </c>
      <c r="I19868" s="30">
        <f>IF(G19868='Check Register'!$E$1,H19868,"")</f>
        <v>19867</v>
      </c>
    </row>
    <row r="19869" spans="1:9" x14ac:dyDescent="0.25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9"/>
        <v>November 24</v>
      </c>
      <c r="H19869" s="27">
        <f t="shared" si="848"/>
        <v>19868</v>
      </c>
      <c r="I19869" s="30">
        <f>IF(G19869='Check Register'!$E$1,H19869,"")</f>
        <v>19868</v>
      </c>
    </row>
    <row r="19870" spans="1:9" x14ac:dyDescent="0.25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9"/>
        <v>November 24</v>
      </c>
      <c r="H19870" s="27">
        <f t="shared" si="848"/>
        <v>19869</v>
      </c>
      <c r="I19870" s="30">
        <f>IF(G19870='Check Register'!$E$1,H19870,"")</f>
        <v>19869</v>
      </c>
    </row>
    <row r="19871" spans="1:9" x14ac:dyDescent="0.25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9"/>
        <v>November 24</v>
      </c>
      <c r="H19871" s="27">
        <f t="shared" si="848"/>
        <v>19870</v>
      </c>
      <c r="I19871" s="30">
        <f>IF(G19871='Check Register'!$E$1,H19871,"")</f>
        <v>19870</v>
      </c>
    </row>
    <row r="19872" spans="1:9" x14ac:dyDescent="0.25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9"/>
        <v>November 24</v>
      </c>
      <c r="H19872" s="27">
        <f t="shared" si="848"/>
        <v>19871</v>
      </c>
      <c r="I19872" s="30">
        <f>IF(G19872='Check Register'!$E$1,H19872,"")</f>
        <v>19871</v>
      </c>
    </row>
    <row r="19873" spans="1:9" x14ac:dyDescent="0.25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9"/>
        <v>November 24</v>
      </c>
      <c r="H19873" s="27">
        <f t="shared" si="848"/>
        <v>19872</v>
      </c>
      <c r="I19873" s="30">
        <f>IF(G19873='Check Register'!$E$1,H19873,"")</f>
        <v>19872</v>
      </c>
    </row>
    <row r="19874" spans="1:9" x14ac:dyDescent="0.25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9"/>
        <v>November 24</v>
      </c>
      <c r="H19874" s="27">
        <f t="shared" si="848"/>
        <v>19873</v>
      </c>
      <c r="I19874" s="30">
        <f>IF(G19874='Check Register'!$E$1,H19874,"")</f>
        <v>19873</v>
      </c>
    </row>
    <row r="19875" spans="1:9" x14ac:dyDescent="0.25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9"/>
        <v>November 24</v>
      </c>
      <c r="H19875" s="27">
        <f t="shared" si="848"/>
        <v>19874</v>
      </c>
      <c r="I19875" s="30">
        <f>IF(G19875='Check Register'!$E$1,H19875,"")</f>
        <v>19874</v>
      </c>
    </row>
    <row r="19876" spans="1:9" x14ac:dyDescent="0.25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9"/>
        <v>November 24</v>
      </c>
      <c r="H19876" s="27">
        <f t="shared" si="848"/>
        <v>19875</v>
      </c>
      <c r="I19876" s="30">
        <f>IF(G19876='Check Register'!$E$1,H19876,"")</f>
        <v>19875</v>
      </c>
    </row>
    <row r="19877" spans="1:9" x14ac:dyDescent="0.25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9"/>
        <v>November 24</v>
      </c>
      <c r="H19877" s="27">
        <f t="shared" si="848"/>
        <v>19876</v>
      </c>
      <c r="I19877" s="30">
        <f>IF(G19877='Check Register'!$E$1,H19877,"")</f>
        <v>19876</v>
      </c>
    </row>
    <row r="19878" spans="1:9" x14ac:dyDescent="0.25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9"/>
        <v>November 24</v>
      </c>
      <c r="H19878" s="27">
        <f t="shared" si="848"/>
        <v>19877</v>
      </c>
      <c r="I19878" s="30">
        <f>IF(G19878='Check Register'!$E$1,H19878,"")</f>
        <v>19877</v>
      </c>
    </row>
    <row r="19879" spans="1:9" x14ac:dyDescent="0.25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9"/>
        <v>November 24</v>
      </c>
      <c r="H19879" s="27">
        <f t="shared" si="848"/>
        <v>19878</v>
      </c>
      <c r="I19879" s="30">
        <f>IF(G19879='Check Register'!$E$1,H19879,"")</f>
        <v>19878</v>
      </c>
    </row>
    <row r="19880" spans="1:9" x14ac:dyDescent="0.25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9"/>
        <v>November 24</v>
      </c>
      <c r="H19880" s="27">
        <f t="shared" si="848"/>
        <v>19879</v>
      </c>
      <c r="I19880" s="30">
        <f>IF(G19880='Check Register'!$E$1,H19880,"")</f>
        <v>19879</v>
      </c>
    </row>
    <row r="19881" spans="1:9" x14ac:dyDescent="0.25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9"/>
        <v>November 24</v>
      </c>
      <c r="H19881" s="27">
        <f t="shared" si="848"/>
        <v>19880</v>
      </c>
      <c r="I19881" s="30">
        <f>IF(G19881='Check Register'!$E$1,H19881,"")</f>
        <v>19880</v>
      </c>
    </row>
    <row r="19882" spans="1:9" x14ac:dyDescent="0.25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9"/>
        <v>November 24</v>
      </c>
      <c r="H19882" s="27">
        <f t="shared" si="848"/>
        <v>19881</v>
      </c>
      <c r="I19882" s="30">
        <f>IF(G19882='Check Register'!$E$1,H19882,"")</f>
        <v>19881</v>
      </c>
    </row>
    <row r="19883" spans="1:9" x14ac:dyDescent="0.25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9"/>
        <v>November 24</v>
      </c>
      <c r="H19883" s="27">
        <f t="shared" si="848"/>
        <v>19882</v>
      </c>
      <c r="I19883" s="30">
        <f>IF(G19883='Check Register'!$E$1,H19883,"")</f>
        <v>19882</v>
      </c>
    </row>
    <row r="19884" spans="1:9" x14ac:dyDescent="0.25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9"/>
        <v>November 24</v>
      </c>
      <c r="H19884" s="27">
        <f t="shared" si="848"/>
        <v>19883</v>
      </c>
      <c r="I19884" s="30">
        <f>IF(G19884='Check Register'!$E$1,H19884,"")</f>
        <v>19883</v>
      </c>
    </row>
    <row r="19885" spans="1:9" x14ac:dyDescent="0.25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9"/>
        <v>November 24</v>
      </c>
      <c r="H19885" s="27">
        <f t="shared" si="848"/>
        <v>19884</v>
      </c>
      <c r="I19885" s="30">
        <f>IF(G19885='Check Register'!$E$1,H19885,"")</f>
        <v>19884</v>
      </c>
    </row>
    <row r="19886" spans="1:9" x14ac:dyDescent="0.25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9"/>
        <v>November 24</v>
      </c>
      <c r="H19886" s="27">
        <f t="shared" si="848"/>
        <v>19885</v>
      </c>
      <c r="I19886" s="30">
        <f>IF(G19886='Check Register'!$E$1,H19886,"")</f>
        <v>19885</v>
      </c>
    </row>
    <row r="19887" spans="1:9" x14ac:dyDescent="0.25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9"/>
        <v>November 24</v>
      </c>
      <c r="H19887" s="27">
        <f t="shared" si="848"/>
        <v>19886</v>
      </c>
      <c r="I19887" s="30">
        <f>IF(G19887='Check Register'!$E$1,H19887,"")</f>
        <v>19886</v>
      </c>
    </row>
    <row r="19888" spans="1:9" x14ac:dyDescent="0.25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9"/>
        <v>November 24</v>
      </c>
      <c r="H19888" s="27">
        <f t="shared" si="848"/>
        <v>19887</v>
      </c>
      <c r="I19888" s="30">
        <f>IF(G19888='Check Register'!$E$1,H19888,"")</f>
        <v>19887</v>
      </c>
    </row>
    <row r="19889" spans="1:9" x14ac:dyDescent="0.25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9"/>
        <v>November 24</v>
      </c>
      <c r="H19889" s="27">
        <f t="shared" si="848"/>
        <v>19888</v>
      </c>
      <c r="I19889" s="30">
        <f>IF(G19889='Check Register'!$E$1,H19889,"")</f>
        <v>19888</v>
      </c>
    </row>
    <row r="19890" spans="1:9" x14ac:dyDescent="0.25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9"/>
        <v>November 24</v>
      </c>
      <c r="H19890" s="27">
        <f t="shared" si="848"/>
        <v>19889</v>
      </c>
      <c r="I19890" s="30">
        <f>IF(G19890='Check Register'!$E$1,H19890,"")</f>
        <v>19889</v>
      </c>
    </row>
    <row r="19891" spans="1:9" x14ac:dyDescent="0.25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9"/>
        <v>November 24</v>
      </c>
      <c r="H19891" s="27">
        <f t="shared" si="848"/>
        <v>19890</v>
      </c>
      <c r="I19891" s="30">
        <f>IF(G19891='Check Register'!$E$1,H19891,"")</f>
        <v>19890</v>
      </c>
    </row>
    <row r="19892" spans="1:9" x14ac:dyDescent="0.25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9"/>
        <v>November 24</v>
      </c>
      <c r="H19892" s="27">
        <f t="shared" si="848"/>
        <v>19891</v>
      </c>
      <c r="I19892" s="30">
        <f>IF(G19892='Check Register'!$E$1,H19892,"")</f>
        <v>19891</v>
      </c>
    </row>
    <row r="19893" spans="1:9" x14ac:dyDescent="0.25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9"/>
        <v>November 24</v>
      </c>
      <c r="H19893" s="27">
        <f t="shared" si="848"/>
        <v>19892</v>
      </c>
      <c r="I19893" s="30">
        <f>IF(G19893='Check Register'!$E$1,H19893,"")</f>
        <v>19892</v>
      </c>
    </row>
    <row r="19894" spans="1:9" x14ac:dyDescent="0.25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9"/>
        <v>November 24</v>
      </c>
      <c r="H19894" s="27">
        <f t="shared" si="848"/>
        <v>19893</v>
      </c>
      <c r="I19894" s="30">
        <f>IF(G19894='Check Register'!$E$1,H19894,"")</f>
        <v>19893</v>
      </c>
    </row>
    <row r="19895" spans="1:9" x14ac:dyDescent="0.25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9"/>
        <v>November 24</v>
      </c>
      <c r="H19895" s="27">
        <f t="shared" si="848"/>
        <v>19894</v>
      </c>
      <c r="I19895" s="30">
        <f>IF(G19895='Check Register'!$E$1,H19895,"")</f>
        <v>19894</v>
      </c>
    </row>
    <row r="19896" spans="1:9" x14ac:dyDescent="0.25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9"/>
        <v>November 24</v>
      </c>
      <c r="H19896" s="27">
        <f t="shared" si="848"/>
        <v>19895</v>
      </c>
      <c r="I19896" s="30">
        <f>IF(G19896='Check Register'!$E$1,H19896,"")</f>
        <v>19895</v>
      </c>
    </row>
    <row r="19897" spans="1:9" x14ac:dyDescent="0.25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9"/>
        <v>November 24</v>
      </c>
      <c r="H19897" s="27">
        <f t="shared" si="848"/>
        <v>19896</v>
      </c>
      <c r="I19897" s="30">
        <f>IF(G19897='Check Register'!$E$1,H19897,"")</f>
        <v>19896</v>
      </c>
    </row>
    <row r="19898" spans="1:9" x14ac:dyDescent="0.25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9"/>
        <v>November 24</v>
      </c>
      <c r="H19898" s="27">
        <f t="shared" si="848"/>
        <v>19897</v>
      </c>
      <c r="I19898" s="30">
        <f>IF(G19898='Check Register'!$E$1,H19898,"")</f>
        <v>19897</v>
      </c>
    </row>
    <row r="19899" spans="1:9" x14ac:dyDescent="0.25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9"/>
        <v>November 24</v>
      </c>
      <c r="H19899" s="27">
        <f t="shared" si="848"/>
        <v>19898</v>
      </c>
      <c r="I19899" s="30">
        <f>IF(G19899='Check Register'!$E$1,H19899,"")</f>
        <v>19898</v>
      </c>
    </row>
    <row r="19900" spans="1:9" x14ac:dyDescent="0.25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9"/>
        <v>November 24</v>
      </c>
      <c r="H19900" s="27">
        <f t="shared" si="848"/>
        <v>19899</v>
      </c>
      <c r="I19900" s="30">
        <f>IF(G19900='Check Register'!$E$1,H19900,"")</f>
        <v>19899</v>
      </c>
    </row>
    <row r="19901" spans="1:9" x14ac:dyDescent="0.25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9"/>
        <v>November 24</v>
      </c>
      <c r="H19901" s="27">
        <f t="shared" si="848"/>
        <v>19900</v>
      </c>
      <c r="I19901" s="30">
        <f>IF(G19901='Check Register'!$E$1,H19901,"")</f>
        <v>19900</v>
      </c>
    </row>
    <row r="19902" spans="1:9" x14ac:dyDescent="0.25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9"/>
        <v>November 24</v>
      </c>
      <c r="H19902" s="27">
        <f t="shared" si="848"/>
        <v>19901</v>
      </c>
      <c r="I19902" s="30">
        <f>IF(G19902='Check Register'!$E$1,H19902,"")</f>
        <v>19901</v>
      </c>
    </row>
    <row r="19903" spans="1:9" x14ac:dyDescent="0.25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9"/>
        <v>November 24</v>
      </c>
      <c r="H19903" s="27">
        <f t="shared" si="848"/>
        <v>19902</v>
      </c>
      <c r="I19903" s="30">
        <f>IF(G19903='Check Register'!$E$1,H19903,"")</f>
        <v>19902</v>
      </c>
    </row>
    <row r="19904" spans="1:9" x14ac:dyDescent="0.25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9"/>
        <v>November 24</v>
      </c>
      <c r="H19904" s="27">
        <f t="shared" si="848"/>
        <v>19903</v>
      </c>
      <c r="I19904" s="30">
        <f>IF(G19904='Check Register'!$E$1,H19904,"")</f>
        <v>19903</v>
      </c>
    </row>
    <row r="19905" spans="1:9" x14ac:dyDescent="0.25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9"/>
        <v>November 24</v>
      </c>
      <c r="H19905" s="27">
        <f t="shared" si="848"/>
        <v>19904</v>
      </c>
      <c r="I19905" s="30">
        <f>IF(G19905='Check Register'!$E$1,H19905,"")</f>
        <v>19904</v>
      </c>
    </row>
    <row r="19906" spans="1:9" x14ac:dyDescent="0.25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si="849"/>
        <v>November 24</v>
      </c>
      <c r="H19906" s="27">
        <f t="shared" si="848"/>
        <v>19905</v>
      </c>
      <c r="I19906" s="30">
        <f>IF(G19906='Check Register'!$E$1,H19906,"")</f>
        <v>19905</v>
      </c>
    </row>
    <row r="19907" spans="1:9" x14ac:dyDescent="0.25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9"/>
        <v>November 24</v>
      </c>
      <c r="H19907" s="27">
        <f t="shared" si="848"/>
        <v>19906</v>
      </c>
      <c r="I19907" s="30">
        <f>IF(G19907='Check Register'!$E$1,H19907,"")</f>
        <v>19906</v>
      </c>
    </row>
    <row r="19908" spans="1:9" x14ac:dyDescent="0.25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9"/>
        <v>November 24</v>
      </c>
      <c r="H19908" s="27">
        <f t="shared" si="848"/>
        <v>19907</v>
      </c>
      <c r="I19908" s="30">
        <f>IF(G19908='Check Register'!$E$1,H19908,"")</f>
        <v>19907</v>
      </c>
    </row>
    <row r="19909" spans="1:9" x14ac:dyDescent="0.25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9"/>
        <v>November 24</v>
      </c>
      <c r="H19909" s="27">
        <f t="shared" si="848"/>
        <v>19908</v>
      </c>
      <c r="I19909" s="30">
        <f>IF(G19909='Check Register'!$E$1,H19909,"")</f>
        <v>19908</v>
      </c>
    </row>
    <row r="19910" spans="1:9" x14ac:dyDescent="0.25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9"/>
        <v>November 24</v>
      </c>
      <c r="H19910" s="27">
        <f t="shared" si="848"/>
        <v>19909</v>
      </c>
      <c r="I19910" s="30">
        <f>IF(G19910='Check Register'!$E$1,H19910,"")</f>
        <v>19909</v>
      </c>
    </row>
    <row r="19911" spans="1:9" x14ac:dyDescent="0.25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9"/>
        <v>November 24</v>
      </c>
      <c r="H19911" s="27">
        <f t="shared" si="848"/>
        <v>19910</v>
      </c>
      <c r="I19911" s="30">
        <f>IF(G19911='Check Register'!$E$1,H19911,"")</f>
        <v>19910</v>
      </c>
    </row>
    <row r="19912" spans="1:9" x14ac:dyDescent="0.25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9"/>
        <v>November 24</v>
      </c>
      <c r="H19912" s="27">
        <f t="shared" ref="H19912:H19975" si="850">1+H19911</f>
        <v>19911</v>
      </c>
      <c r="I19912" s="30">
        <f>IF(G19912='Check Register'!$E$1,H19912,"")</f>
        <v>19911</v>
      </c>
    </row>
    <row r="19913" spans="1:9" x14ac:dyDescent="0.25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9"/>
        <v>November 24</v>
      </c>
      <c r="H19913" s="27">
        <f t="shared" si="850"/>
        <v>19912</v>
      </c>
      <c r="I19913" s="30">
        <f>IF(G19913='Check Register'!$E$1,H19913,"")</f>
        <v>19912</v>
      </c>
    </row>
    <row r="19914" spans="1:9" x14ac:dyDescent="0.25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9"/>
        <v>November 24</v>
      </c>
      <c r="H19914" s="27">
        <f t="shared" si="850"/>
        <v>19913</v>
      </c>
      <c r="I19914" s="30">
        <f>IF(G19914='Check Register'!$E$1,H19914,"")</f>
        <v>19913</v>
      </c>
    </row>
    <row r="19915" spans="1:9" x14ac:dyDescent="0.25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9"/>
        <v>November 24</v>
      </c>
      <c r="H19915" s="27">
        <f t="shared" si="850"/>
        <v>19914</v>
      </c>
      <c r="I19915" s="30">
        <f>IF(G19915='Check Register'!$E$1,H19915,"")</f>
        <v>19914</v>
      </c>
    </row>
    <row r="19916" spans="1:9" x14ac:dyDescent="0.25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9"/>
        <v>November 24</v>
      </c>
      <c r="H19916" s="27">
        <f t="shared" si="850"/>
        <v>19915</v>
      </c>
      <c r="I19916" s="30">
        <f>IF(G19916='Check Register'!$E$1,H19916,"")</f>
        <v>19915</v>
      </c>
    </row>
    <row r="19917" spans="1:9" x14ac:dyDescent="0.25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9"/>
        <v>November 24</v>
      </c>
      <c r="H19917" s="27">
        <f t="shared" si="850"/>
        <v>19916</v>
      </c>
      <c r="I19917" s="30">
        <f>IF(G19917='Check Register'!$E$1,H19917,"")</f>
        <v>19916</v>
      </c>
    </row>
    <row r="19918" spans="1:9" x14ac:dyDescent="0.25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9"/>
        <v>November 24</v>
      </c>
      <c r="H19918" s="27">
        <f t="shared" si="850"/>
        <v>19917</v>
      </c>
      <c r="I19918" s="30">
        <f>IF(G19918='Check Register'!$E$1,H19918,"")</f>
        <v>19917</v>
      </c>
    </row>
    <row r="19919" spans="1:9" x14ac:dyDescent="0.25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9"/>
        <v>November 24</v>
      </c>
      <c r="H19919" s="27">
        <f t="shared" si="850"/>
        <v>19918</v>
      </c>
      <c r="I19919" s="30">
        <f>IF(G19919='Check Register'!$E$1,H19919,"")</f>
        <v>19918</v>
      </c>
    </row>
    <row r="19920" spans="1:9" x14ac:dyDescent="0.25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9"/>
        <v>November 24</v>
      </c>
      <c r="H19920" s="27">
        <f t="shared" si="850"/>
        <v>19919</v>
      </c>
      <c r="I19920" s="30">
        <f>IF(G19920='Check Register'!$E$1,H19920,"")</f>
        <v>19919</v>
      </c>
    </row>
    <row r="19921" spans="1:9" x14ac:dyDescent="0.25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9"/>
        <v>November 24</v>
      </c>
      <c r="H19921" s="27">
        <f t="shared" si="850"/>
        <v>19920</v>
      </c>
      <c r="I19921" s="30">
        <f>IF(G19921='Check Register'!$E$1,H19921,"")</f>
        <v>19920</v>
      </c>
    </row>
    <row r="19922" spans="1:9" x14ac:dyDescent="0.25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9"/>
        <v>November 24</v>
      </c>
      <c r="H19922" s="27">
        <f t="shared" si="850"/>
        <v>19921</v>
      </c>
      <c r="I19922" s="30">
        <f>IF(G19922='Check Register'!$E$1,H19922,"")</f>
        <v>19921</v>
      </c>
    </row>
    <row r="19923" spans="1:9" x14ac:dyDescent="0.25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9"/>
        <v>November 24</v>
      </c>
      <c r="H19923" s="27">
        <f t="shared" si="850"/>
        <v>19922</v>
      </c>
      <c r="I19923" s="30">
        <f>IF(G19923='Check Register'!$E$1,H19923,"")</f>
        <v>19922</v>
      </c>
    </row>
    <row r="19924" spans="1:9" x14ac:dyDescent="0.25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9"/>
        <v>November 24</v>
      </c>
      <c r="H19924" s="27">
        <f t="shared" si="850"/>
        <v>19923</v>
      </c>
      <c r="I19924" s="30">
        <f>IF(G19924='Check Register'!$E$1,H19924,"")</f>
        <v>19923</v>
      </c>
    </row>
    <row r="19925" spans="1:9" x14ac:dyDescent="0.25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9"/>
        <v>November 24</v>
      </c>
      <c r="H19925" s="27">
        <f t="shared" si="850"/>
        <v>19924</v>
      </c>
      <c r="I19925" s="30">
        <f>IF(G19925='Check Register'!$E$1,H19925,"")</f>
        <v>19924</v>
      </c>
    </row>
    <row r="19926" spans="1:9" x14ac:dyDescent="0.25">
      <c r="A19926" t="s">
        <v>1555</v>
      </c>
      <c r="B19926" t="s">
        <v>1046</v>
      </c>
      <c r="C19926" s="7">
        <v>45628</v>
      </c>
      <c r="E19926" s="27">
        <v>2373.33</v>
      </c>
      <c r="G19926" s="27" t="str">
        <f t="shared" si="849"/>
        <v>December 24</v>
      </c>
      <c r="H19926" s="27">
        <f t="shared" si="850"/>
        <v>19925</v>
      </c>
      <c r="I19926" s="30" t="str">
        <f>IF(G19926='Check Register'!$E$1,H19926,"")</f>
        <v/>
      </c>
    </row>
    <row r="19927" spans="1:9" x14ac:dyDescent="0.25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9"/>
        <v>December 24</v>
      </c>
      <c r="H19927" s="27">
        <f t="shared" si="850"/>
        <v>19926</v>
      </c>
      <c r="I19927" s="30" t="str">
        <f>IF(G19927='Check Register'!$E$1,H19927,"")</f>
        <v/>
      </c>
    </row>
    <row r="19928" spans="1:9" x14ac:dyDescent="0.25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9"/>
        <v>December 24</v>
      </c>
      <c r="H19928" s="27">
        <f t="shared" si="850"/>
        <v>19927</v>
      </c>
      <c r="I19928" s="30" t="str">
        <f>IF(G19928='Check Register'!$E$1,H19928,"")</f>
        <v/>
      </c>
    </row>
    <row r="19929" spans="1:9" x14ac:dyDescent="0.25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ref="G19929:G19992" si="851">VLOOKUP(C19929,W:Y,3,TRUE)</f>
        <v>December 24</v>
      </c>
      <c r="H19929" s="27">
        <f t="shared" si="850"/>
        <v>19928</v>
      </c>
      <c r="I19929" s="30" t="str">
        <f>IF(G19929='Check Register'!$E$1,H19929,"")</f>
        <v/>
      </c>
    </row>
    <row r="19930" spans="1:9" x14ac:dyDescent="0.25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51"/>
        <v>December 24</v>
      </c>
      <c r="H19930" s="27">
        <f t="shared" si="850"/>
        <v>19929</v>
      </c>
      <c r="I19930" s="30" t="str">
        <f>IF(G19930='Check Register'!$E$1,H19930,"")</f>
        <v/>
      </c>
    </row>
    <row r="19931" spans="1:9" x14ac:dyDescent="0.25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51"/>
        <v>December 24</v>
      </c>
      <c r="H19931" s="27">
        <f t="shared" si="850"/>
        <v>19930</v>
      </c>
      <c r="I19931" s="30" t="str">
        <f>IF(G19931='Check Register'!$E$1,H19931,"")</f>
        <v/>
      </c>
    </row>
    <row r="19932" spans="1:9" x14ac:dyDescent="0.25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51"/>
        <v>December 24</v>
      </c>
      <c r="H19932" s="27">
        <f t="shared" si="850"/>
        <v>19931</v>
      </c>
      <c r="I19932" s="30" t="str">
        <f>IF(G19932='Check Register'!$E$1,H19932,"")</f>
        <v/>
      </c>
    </row>
    <row r="19933" spans="1:9" x14ac:dyDescent="0.25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51"/>
        <v>December 24</v>
      </c>
      <c r="H19933" s="27">
        <f t="shared" si="850"/>
        <v>19932</v>
      </c>
      <c r="I19933" s="30" t="str">
        <f>IF(G19933='Check Register'!$E$1,H19933,"")</f>
        <v/>
      </c>
    </row>
    <row r="19934" spans="1:9" x14ac:dyDescent="0.25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51"/>
        <v>December 24</v>
      </c>
      <c r="H19934" s="27">
        <f t="shared" si="850"/>
        <v>19933</v>
      </c>
      <c r="I19934" s="30" t="str">
        <f>IF(G19934='Check Register'!$E$1,H19934,"")</f>
        <v/>
      </c>
    </row>
    <row r="19935" spans="1:9" x14ac:dyDescent="0.25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51"/>
        <v>December 24</v>
      </c>
      <c r="H19935" s="27">
        <f t="shared" si="850"/>
        <v>19934</v>
      </c>
      <c r="I19935" s="30" t="str">
        <f>IF(G19935='Check Register'!$E$1,H19935,"")</f>
        <v/>
      </c>
    </row>
    <row r="19936" spans="1:9" x14ac:dyDescent="0.25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51"/>
        <v>December 24</v>
      </c>
      <c r="H19936" s="27">
        <f t="shared" si="850"/>
        <v>19935</v>
      </c>
      <c r="I19936" s="30" t="str">
        <f>IF(G19936='Check Register'!$E$1,H19936,"")</f>
        <v/>
      </c>
    </row>
    <row r="19937" spans="1:9" x14ac:dyDescent="0.25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51"/>
        <v>December 24</v>
      </c>
      <c r="H19937" s="27">
        <f t="shared" si="850"/>
        <v>19936</v>
      </c>
      <c r="I19937" s="30" t="str">
        <f>IF(G19937='Check Register'!$E$1,H19937,"")</f>
        <v/>
      </c>
    </row>
    <row r="19938" spans="1:9" x14ac:dyDescent="0.25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51"/>
        <v>December 24</v>
      </c>
      <c r="H19938" s="27">
        <f t="shared" si="850"/>
        <v>19937</v>
      </c>
      <c r="I19938" s="30" t="str">
        <f>IF(G19938='Check Register'!$E$1,H19938,"")</f>
        <v/>
      </c>
    </row>
    <row r="19939" spans="1:9" x14ac:dyDescent="0.25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51"/>
        <v>December 24</v>
      </c>
      <c r="H19939" s="27">
        <f t="shared" si="850"/>
        <v>19938</v>
      </c>
      <c r="I19939" s="30" t="str">
        <f>IF(G19939='Check Register'!$E$1,H19939,"")</f>
        <v/>
      </c>
    </row>
    <row r="19940" spans="1:9" x14ac:dyDescent="0.25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51"/>
        <v>December 24</v>
      </c>
      <c r="H19940" s="27">
        <f t="shared" si="850"/>
        <v>19939</v>
      </c>
      <c r="I19940" s="30" t="str">
        <f>IF(G19940='Check Register'!$E$1,H19940,"")</f>
        <v/>
      </c>
    </row>
    <row r="19941" spans="1:9" x14ac:dyDescent="0.25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51"/>
        <v>December 24</v>
      </c>
      <c r="H19941" s="27">
        <f t="shared" si="850"/>
        <v>19940</v>
      </c>
      <c r="I19941" s="30" t="str">
        <f>IF(G19941='Check Register'!$E$1,H19941,"")</f>
        <v/>
      </c>
    </row>
    <row r="19942" spans="1:9" x14ac:dyDescent="0.25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51"/>
        <v>December 24</v>
      </c>
      <c r="H19942" s="27">
        <f t="shared" si="850"/>
        <v>19941</v>
      </c>
      <c r="I19942" s="30" t="str">
        <f>IF(G19942='Check Register'!$E$1,H19942,"")</f>
        <v/>
      </c>
    </row>
    <row r="19943" spans="1:9" x14ac:dyDescent="0.25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51"/>
        <v>December 24</v>
      </c>
      <c r="H19943" s="27">
        <f t="shared" si="850"/>
        <v>19942</v>
      </c>
      <c r="I19943" s="30" t="str">
        <f>IF(G19943='Check Register'!$E$1,H19943,"")</f>
        <v/>
      </c>
    </row>
    <row r="19944" spans="1:9" x14ac:dyDescent="0.25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51"/>
        <v>December 24</v>
      </c>
      <c r="H19944" s="27">
        <f t="shared" si="850"/>
        <v>19943</v>
      </c>
      <c r="I19944" s="30" t="str">
        <f>IF(G19944='Check Register'!$E$1,H19944,"")</f>
        <v/>
      </c>
    </row>
    <row r="19945" spans="1:9" x14ac:dyDescent="0.25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51"/>
        <v>December 24</v>
      </c>
      <c r="H19945" s="27">
        <f t="shared" si="850"/>
        <v>19944</v>
      </c>
      <c r="I19945" s="30" t="str">
        <f>IF(G19945='Check Register'!$E$1,H19945,"")</f>
        <v/>
      </c>
    </row>
    <row r="19946" spans="1:9" x14ac:dyDescent="0.25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51"/>
        <v>December 24</v>
      </c>
      <c r="H19946" s="27">
        <f t="shared" si="850"/>
        <v>19945</v>
      </c>
      <c r="I19946" s="30" t="str">
        <f>IF(G19946='Check Register'!$E$1,H19946,"")</f>
        <v/>
      </c>
    </row>
    <row r="19947" spans="1:9" x14ac:dyDescent="0.25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51"/>
        <v>December 24</v>
      </c>
      <c r="H19947" s="27">
        <f t="shared" si="850"/>
        <v>19946</v>
      </c>
      <c r="I19947" s="30" t="str">
        <f>IF(G19947='Check Register'!$E$1,H19947,"")</f>
        <v/>
      </c>
    </row>
    <row r="19948" spans="1:9" x14ac:dyDescent="0.25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51"/>
        <v>December 24</v>
      </c>
      <c r="H19948" s="27">
        <f t="shared" si="850"/>
        <v>19947</v>
      </c>
      <c r="I19948" s="30" t="str">
        <f>IF(G19948='Check Register'!$E$1,H19948,"")</f>
        <v/>
      </c>
    </row>
    <row r="19949" spans="1:9" x14ac:dyDescent="0.25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51"/>
        <v>December 24</v>
      </c>
      <c r="H19949" s="27">
        <f t="shared" si="850"/>
        <v>19948</v>
      </c>
      <c r="I19949" s="30" t="str">
        <f>IF(G19949='Check Register'!$E$1,H19949,"")</f>
        <v/>
      </c>
    </row>
    <row r="19950" spans="1:9" x14ac:dyDescent="0.25">
      <c r="A19950" t="s">
        <v>1556</v>
      </c>
      <c r="B19950" t="s">
        <v>16</v>
      </c>
      <c r="C19950" s="7">
        <v>45631</v>
      </c>
      <c r="E19950" s="27">
        <v>24.25</v>
      </c>
      <c r="G19950" s="27" t="str">
        <f t="shared" si="851"/>
        <v>December 24</v>
      </c>
      <c r="H19950" s="27">
        <f t="shared" si="850"/>
        <v>19949</v>
      </c>
      <c r="I19950" s="30" t="str">
        <f>IF(G19950='Check Register'!$E$1,H19950,"")</f>
        <v/>
      </c>
    </row>
    <row r="19951" spans="1:9" x14ac:dyDescent="0.25">
      <c r="A19951" t="s">
        <v>1556</v>
      </c>
      <c r="B19951" t="s">
        <v>148</v>
      </c>
      <c r="C19951" s="7">
        <v>45631</v>
      </c>
      <c r="E19951" s="27">
        <v>35.5</v>
      </c>
      <c r="G19951" s="27" t="str">
        <f t="shared" si="851"/>
        <v>December 24</v>
      </c>
      <c r="H19951" s="27">
        <f t="shared" si="850"/>
        <v>19950</v>
      </c>
      <c r="I19951" s="30" t="str">
        <f>IF(G19951='Check Register'!$E$1,H19951,"")</f>
        <v/>
      </c>
    </row>
    <row r="19952" spans="1:9" x14ac:dyDescent="0.25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51"/>
        <v>December 24</v>
      </c>
      <c r="H19952" s="27">
        <f t="shared" si="850"/>
        <v>19951</v>
      </c>
      <c r="I19952" s="30" t="str">
        <f>IF(G19952='Check Register'!$E$1,H19952,"")</f>
        <v/>
      </c>
    </row>
    <row r="19953" spans="1:9" x14ac:dyDescent="0.25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51"/>
        <v>December 24</v>
      </c>
      <c r="H19953" s="27">
        <f t="shared" si="850"/>
        <v>19952</v>
      </c>
      <c r="I19953" s="30" t="str">
        <f>IF(G19953='Check Register'!$E$1,H19953,"")</f>
        <v/>
      </c>
    </row>
    <row r="19954" spans="1:9" x14ac:dyDescent="0.25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51"/>
        <v>December 24</v>
      </c>
      <c r="H19954" s="27">
        <f t="shared" si="850"/>
        <v>19953</v>
      </c>
      <c r="I19954" s="30" t="str">
        <f>IF(G19954='Check Register'!$E$1,H19954,"")</f>
        <v/>
      </c>
    </row>
    <row r="19955" spans="1:9" x14ac:dyDescent="0.25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51"/>
        <v>December 24</v>
      </c>
      <c r="H19955" s="27">
        <f t="shared" si="850"/>
        <v>19954</v>
      </c>
      <c r="I19955" s="30" t="str">
        <f>IF(G19955='Check Register'!$E$1,H19955,"")</f>
        <v/>
      </c>
    </row>
    <row r="19956" spans="1:9" x14ac:dyDescent="0.25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51"/>
        <v>December 24</v>
      </c>
      <c r="H19956" s="27">
        <f t="shared" si="850"/>
        <v>19955</v>
      </c>
      <c r="I19956" s="30" t="str">
        <f>IF(G19956='Check Register'!$E$1,H19956,"")</f>
        <v/>
      </c>
    </row>
    <row r="19957" spans="1:9" x14ac:dyDescent="0.25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51"/>
        <v>December 24</v>
      </c>
      <c r="H19957" s="27">
        <f t="shared" si="850"/>
        <v>19956</v>
      </c>
      <c r="I19957" s="30" t="str">
        <f>IF(G19957='Check Register'!$E$1,H19957,"")</f>
        <v/>
      </c>
    </row>
    <row r="19958" spans="1:9" x14ac:dyDescent="0.25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51"/>
        <v>December 24</v>
      </c>
      <c r="H19958" s="27">
        <f t="shared" si="850"/>
        <v>19957</v>
      </c>
      <c r="I19958" s="30" t="str">
        <f>IF(G19958='Check Register'!$E$1,H19958,"")</f>
        <v/>
      </c>
    </row>
    <row r="19959" spans="1:9" x14ac:dyDescent="0.25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51"/>
        <v>December 24</v>
      </c>
      <c r="H19959" s="27">
        <f t="shared" si="850"/>
        <v>19958</v>
      </c>
      <c r="I19959" s="30" t="str">
        <f>IF(G19959='Check Register'!$E$1,H19959,"")</f>
        <v/>
      </c>
    </row>
    <row r="19960" spans="1:9" x14ac:dyDescent="0.25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51"/>
        <v>December 24</v>
      </c>
      <c r="H19960" s="27">
        <f t="shared" si="850"/>
        <v>19959</v>
      </c>
      <c r="I19960" s="30" t="str">
        <f>IF(G19960='Check Register'!$E$1,H19960,"")</f>
        <v/>
      </c>
    </row>
    <row r="19961" spans="1:9" x14ac:dyDescent="0.25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51"/>
        <v>December 24</v>
      </c>
      <c r="H19961" s="27">
        <f t="shared" si="850"/>
        <v>19960</v>
      </c>
      <c r="I19961" s="30" t="str">
        <f>IF(G19961='Check Register'!$E$1,H19961,"")</f>
        <v/>
      </c>
    </row>
    <row r="19962" spans="1:9" x14ac:dyDescent="0.25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51"/>
        <v>December 24</v>
      </c>
      <c r="H19962" s="27">
        <f t="shared" si="850"/>
        <v>19961</v>
      </c>
      <c r="I19962" s="30" t="str">
        <f>IF(G19962='Check Register'!$E$1,H19962,"")</f>
        <v/>
      </c>
    </row>
    <row r="19963" spans="1:9" x14ac:dyDescent="0.25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51"/>
        <v>December 24</v>
      </c>
      <c r="H19963" s="27">
        <f t="shared" si="850"/>
        <v>19962</v>
      </c>
      <c r="I19963" s="30" t="str">
        <f>IF(G19963='Check Register'!$E$1,H19963,"")</f>
        <v/>
      </c>
    </row>
    <row r="19964" spans="1:9" x14ac:dyDescent="0.25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51"/>
        <v>December 24</v>
      </c>
      <c r="H19964" s="27">
        <f t="shared" si="850"/>
        <v>19963</v>
      </c>
      <c r="I19964" s="30" t="str">
        <f>IF(G19964='Check Register'!$E$1,H19964,"")</f>
        <v/>
      </c>
    </row>
    <row r="19965" spans="1:9" x14ac:dyDescent="0.25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51"/>
        <v>December 24</v>
      </c>
      <c r="H19965" s="27">
        <f t="shared" si="850"/>
        <v>19964</v>
      </c>
      <c r="I19965" s="30" t="str">
        <f>IF(G19965='Check Register'!$E$1,H19965,"")</f>
        <v/>
      </c>
    </row>
    <row r="19966" spans="1:9" x14ac:dyDescent="0.25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51"/>
        <v>December 24</v>
      </c>
      <c r="H19966" s="27">
        <f t="shared" si="850"/>
        <v>19965</v>
      </c>
      <c r="I19966" s="30" t="str">
        <f>IF(G19966='Check Register'!$E$1,H19966,"")</f>
        <v/>
      </c>
    </row>
    <row r="19967" spans="1:9" x14ac:dyDescent="0.25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51"/>
        <v>December 24</v>
      </c>
      <c r="H19967" s="27">
        <f t="shared" si="850"/>
        <v>19966</v>
      </c>
      <c r="I19967" s="30" t="str">
        <f>IF(G19967='Check Register'!$E$1,H19967,"")</f>
        <v/>
      </c>
    </row>
    <row r="19968" spans="1:9" x14ac:dyDescent="0.25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51"/>
        <v>December 24</v>
      </c>
      <c r="H19968" s="27">
        <f t="shared" si="850"/>
        <v>19967</v>
      </c>
      <c r="I19968" s="30" t="str">
        <f>IF(G19968='Check Register'!$E$1,H19968,"")</f>
        <v/>
      </c>
    </row>
    <row r="19969" spans="1:9" x14ac:dyDescent="0.25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51"/>
        <v>December 24</v>
      </c>
      <c r="H19969" s="27">
        <f t="shared" si="850"/>
        <v>19968</v>
      </c>
      <c r="I19969" s="30" t="str">
        <f>IF(G19969='Check Register'!$E$1,H19969,"")</f>
        <v/>
      </c>
    </row>
    <row r="19970" spans="1:9" x14ac:dyDescent="0.25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si="851"/>
        <v>December 24</v>
      </c>
      <c r="H19970" s="27">
        <f t="shared" si="850"/>
        <v>19969</v>
      </c>
      <c r="I19970" s="30" t="str">
        <f>IF(G19970='Check Register'!$E$1,H19970,"")</f>
        <v/>
      </c>
    </row>
    <row r="19971" spans="1:9" x14ac:dyDescent="0.25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51"/>
        <v>December 24</v>
      </c>
      <c r="H19971" s="27">
        <f t="shared" si="850"/>
        <v>19970</v>
      </c>
      <c r="I19971" s="30" t="str">
        <f>IF(G19971='Check Register'!$E$1,H19971,"")</f>
        <v/>
      </c>
    </row>
    <row r="19972" spans="1:9" x14ac:dyDescent="0.25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51"/>
        <v>December 24</v>
      </c>
      <c r="H19972" s="27">
        <f t="shared" si="850"/>
        <v>19971</v>
      </c>
      <c r="I19972" s="30" t="str">
        <f>IF(G19972='Check Register'!$E$1,H19972,"")</f>
        <v/>
      </c>
    </row>
    <row r="19973" spans="1:9" x14ac:dyDescent="0.25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51"/>
        <v>December 24</v>
      </c>
      <c r="H19973" s="27">
        <f t="shared" si="850"/>
        <v>19972</v>
      </c>
      <c r="I19973" s="30" t="str">
        <f>IF(G19973='Check Register'!$E$1,H19973,"")</f>
        <v/>
      </c>
    </row>
    <row r="19974" spans="1:9" x14ac:dyDescent="0.25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51"/>
        <v>December 24</v>
      </c>
      <c r="H19974" s="27">
        <f t="shared" si="850"/>
        <v>19973</v>
      </c>
      <c r="I19974" s="30" t="str">
        <f>IF(G19974='Check Register'!$E$1,H19974,"")</f>
        <v/>
      </c>
    </row>
    <row r="19975" spans="1:9" x14ac:dyDescent="0.25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51"/>
        <v>December 24</v>
      </c>
      <c r="H19975" s="27">
        <f t="shared" si="850"/>
        <v>19974</v>
      </c>
      <c r="I19975" s="30" t="str">
        <f>IF(G19975='Check Register'!$E$1,H19975,"")</f>
        <v/>
      </c>
    </row>
    <row r="19976" spans="1:9" x14ac:dyDescent="0.25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51"/>
        <v>December 24</v>
      </c>
      <c r="H19976" s="27">
        <f t="shared" ref="H19976:H20039" si="852">1+H19975</f>
        <v>19975</v>
      </c>
      <c r="I19976" s="30" t="str">
        <f>IF(G19976='Check Register'!$E$1,H19976,"")</f>
        <v/>
      </c>
    </row>
    <row r="19977" spans="1:9" x14ac:dyDescent="0.25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51"/>
        <v>December 24</v>
      </c>
      <c r="H19977" s="27">
        <f t="shared" si="852"/>
        <v>19976</v>
      </c>
      <c r="I19977" s="30" t="str">
        <f>IF(G19977='Check Register'!$E$1,H19977,"")</f>
        <v/>
      </c>
    </row>
    <row r="19978" spans="1:9" x14ac:dyDescent="0.25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51"/>
        <v>December 24</v>
      </c>
      <c r="H19978" s="27">
        <f t="shared" si="852"/>
        <v>19977</v>
      </c>
      <c r="I19978" s="30" t="str">
        <f>IF(G19978='Check Register'!$E$1,H19978,"")</f>
        <v/>
      </c>
    </row>
    <row r="19979" spans="1:9" x14ac:dyDescent="0.25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51"/>
        <v>December 24</v>
      </c>
      <c r="H19979" s="27">
        <f t="shared" si="852"/>
        <v>19978</v>
      </c>
      <c r="I19979" s="30" t="str">
        <f>IF(G19979='Check Register'!$E$1,H19979,"")</f>
        <v/>
      </c>
    </row>
    <row r="19980" spans="1:9" x14ac:dyDescent="0.25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51"/>
        <v>December 24</v>
      </c>
      <c r="H19980" s="27">
        <f t="shared" si="852"/>
        <v>19979</v>
      </c>
      <c r="I19980" s="30" t="str">
        <f>IF(G19980='Check Register'!$E$1,H19980,"")</f>
        <v/>
      </c>
    </row>
    <row r="19981" spans="1:9" x14ac:dyDescent="0.25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51"/>
        <v>December 24</v>
      </c>
      <c r="H19981" s="27">
        <f t="shared" si="852"/>
        <v>19980</v>
      </c>
      <c r="I19981" s="30" t="str">
        <f>IF(G19981='Check Register'!$E$1,H19981,"")</f>
        <v/>
      </c>
    </row>
    <row r="19982" spans="1:9" x14ac:dyDescent="0.25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51"/>
        <v>December 24</v>
      </c>
      <c r="H19982" s="27">
        <f t="shared" si="852"/>
        <v>19981</v>
      </c>
      <c r="I19982" s="30" t="str">
        <f>IF(G19982='Check Register'!$E$1,H19982,"")</f>
        <v/>
      </c>
    </row>
    <row r="19983" spans="1:9" x14ac:dyDescent="0.25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51"/>
        <v>December 24</v>
      </c>
      <c r="H19983" s="27">
        <f t="shared" si="852"/>
        <v>19982</v>
      </c>
      <c r="I19983" s="30" t="str">
        <f>IF(G19983='Check Register'!$E$1,H19983,"")</f>
        <v/>
      </c>
    </row>
    <row r="19984" spans="1:9" x14ac:dyDescent="0.25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51"/>
        <v>December 24</v>
      </c>
      <c r="H19984" s="27">
        <f t="shared" si="852"/>
        <v>19983</v>
      </c>
      <c r="I19984" s="30" t="str">
        <f>IF(G19984='Check Register'!$E$1,H19984,"")</f>
        <v/>
      </c>
    </row>
    <row r="19985" spans="1:9" x14ac:dyDescent="0.25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51"/>
        <v>December 24</v>
      </c>
      <c r="H19985" s="27">
        <f t="shared" si="852"/>
        <v>19984</v>
      </c>
      <c r="I19985" s="30" t="str">
        <f>IF(G19985='Check Register'!$E$1,H19985,"")</f>
        <v/>
      </c>
    </row>
    <row r="19986" spans="1:9" x14ac:dyDescent="0.25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51"/>
        <v>December 24</v>
      </c>
      <c r="H19986" s="27">
        <f t="shared" si="852"/>
        <v>19985</v>
      </c>
      <c r="I19986" s="30" t="str">
        <f>IF(G19986='Check Register'!$E$1,H19986,"")</f>
        <v/>
      </c>
    </row>
    <row r="19987" spans="1:9" x14ac:dyDescent="0.25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51"/>
        <v>December 24</v>
      </c>
      <c r="H19987" s="27">
        <f t="shared" si="852"/>
        <v>19986</v>
      </c>
      <c r="I19987" s="30" t="str">
        <f>IF(G19987='Check Register'!$E$1,H19987,"")</f>
        <v/>
      </c>
    </row>
    <row r="19988" spans="1:9" x14ac:dyDescent="0.25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51"/>
        <v>December 24</v>
      </c>
      <c r="H19988" s="27">
        <f t="shared" si="852"/>
        <v>19987</v>
      </c>
      <c r="I19988" s="30" t="str">
        <f>IF(G19988='Check Register'!$E$1,H19988,"")</f>
        <v/>
      </c>
    </row>
    <row r="19989" spans="1:9" x14ac:dyDescent="0.25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51"/>
        <v>December 24</v>
      </c>
      <c r="H19989" s="27">
        <f t="shared" si="852"/>
        <v>19988</v>
      </c>
      <c r="I19989" s="30" t="str">
        <f>IF(G19989='Check Register'!$E$1,H19989,"")</f>
        <v/>
      </c>
    </row>
    <row r="19990" spans="1:9" x14ac:dyDescent="0.25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51"/>
        <v>December 24</v>
      </c>
      <c r="H19990" s="27">
        <f t="shared" si="852"/>
        <v>19989</v>
      </c>
      <c r="I19990" s="30" t="str">
        <f>IF(G19990='Check Register'!$E$1,H19990,"")</f>
        <v/>
      </c>
    </row>
    <row r="19991" spans="1:9" x14ac:dyDescent="0.25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51"/>
        <v>December 24</v>
      </c>
      <c r="H19991" s="27">
        <f t="shared" si="852"/>
        <v>19990</v>
      </c>
      <c r="I19991" s="30" t="str">
        <f>IF(G19991='Check Register'!$E$1,H19991,"")</f>
        <v/>
      </c>
    </row>
    <row r="19992" spans="1:9" x14ac:dyDescent="0.25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51"/>
        <v>December 24</v>
      </c>
      <c r="H19992" s="27">
        <f t="shared" si="852"/>
        <v>19991</v>
      </c>
      <c r="I19992" s="30" t="str">
        <f>IF(G19992='Check Register'!$E$1,H19992,"")</f>
        <v/>
      </c>
    </row>
    <row r="19993" spans="1:9" x14ac:dyDescent="0.25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ref="G19993:G20056" si="853">VLOOKUP(C19993,W:Y,3,TRUE)</f>
        <v>December 24</v>
      </c>
      <c r="H19993" s="27">
        <f t="shared" si="852"/>
        <v>19992</v>
      </c>
      <c r="I19993" s="30" t="str">
        <f>IF(G19993='Check Register'!$E$1,H19993,"")</f>
        <v/>
      </c>
    </row>
    <row r="19994" spans="1:9" x14ac:dyDescent="0.25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53"/>
        <v>December 24</v>
      </c>
      <c r="H19994" s="27">
        <f t="shared" si="852"/>
        <v>19993</v>
      </c>
      <c r="I19994" s="30" t="str">
        <f>IF(G19994='Check Register'!$E$1,H19994,"")</f>
        <v/>
      </c>
    </row>
    <row r="19995" spans="1:9" x14ac:dyDescent="0.25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53"/>
        <v>December 24</v>
      </c>
      <c r="H19995" s="27">
        <f t="shared" si="852"/>
        <v>19994</v>
      </c>
      <c r="I19995" s="30" t="str">
        <f>IF(G19995='Check Register'!$E$1,H19995,"")</f>
        <v/>
      </c>
    </row>
    <row r="19996" spans="1:9" x14ac:dyDescent="0.25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53"/>
        <v>December 24</v>
      </c>
      <c r="H19996" s="27">
        <f t="shared" si="852"/>
        <v>19995</v>
      </c>
      <c r="I19996" s="30" t="str">
        <f>IF(G19996='Check Register'!$E$1,H19996,"")</f>
        <v/>
      </c>
    </row>
    <row r="19997" spans="1:9" x14ac:dyDescent="0.25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53"/>
        <v>December 24</v>
      </c>
      <c r="H19997" s="27">
        <f t="shared" si="852"/>
        <v>19996</v>
      </c>
      <c r="I19997" s="30" t="str">
        <f>IF(G19997='Check Register'!$E$1,H19997,"")</f>
        <v/>
      </c>
    </row>
    <row r="19998" spans="1:9" x14ac:dyDescent="0.25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53"/>
        <v>December 24</v>
      </c>
      <c r="H19998" s="27">
        <f t="shared" si="852"/>
        <v>19997</v>
      </c>
      <c r="I19998" s="30" t="str">
        <f>IF(G19998='Check Register'!$E$1,H19998,"")</f>
        <v/>
      </c>
    </row>
    <row r="19999" spans="1:9" x14ac:dyDescent="0.25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53"/>
        <v>December 24</v>
      </c>
      <c r="H19999" s="27">
        <f t="shared" si="852"/>
        <v>19998</v>
      </c>
      <c r="I19999" s="30" t="str">
        <f>IF(G19999='Check Register'!$E$1,H19999,"")</f>
        <v/>
      </c>
    </row>
    <row r="20000" spans="1:9" x14ac:dyDescent="0.25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53"/>
        <v>December 24</v>
      </c>
      <c r="H20000" s="27">
        <f t="shared" si="852"/>
        <v>19999</v>
      </c>
      <c r="I20000" s="30" t="str">
        <f>IF(G20000='Check Register'!$E$1,H20000,"")</f>
        <v/>
      </c>
    </row>
    <row r="20001" spans="1:9" x14ac:dyDescent="0.25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53"/>
        <v>December 24</v>
      </c>
      <c r="H20001" s="27">
        <f t="shared" si="852"/>
        <v>20000</v>
      </c>
      <c r="I20001" s="30" t="str">
        <f>IF(G20001='Check Register'!$E$1,H20001,"")</f>
        <v/>
      </c>
    </row>
    <row r="20002" spans="1:9" x14ac:dyDescent="0.25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53"/>
        <v>December 24</v>
      </c>
      <c r="H20002" s="27">
        <f t="shared" si="852"/>
        <v>20001</v>
      </c>
      <c r="I20002" s="30" t="str">
        <f>IF(G20002='Check Register'!$E$1,H20002,"")</f>
        <v/>
      </c>
    </row>
    <row r="20003" spans="1:9" x14ac:dyDescent="0.25">
      <c r="A20003" t="s">
        <v>1555</v>
      </c>
      <c r="B20003" t="s">
        <v>1046</v>
      </c>
      <c r="C20003" s="7">
        <v>45643</v>
      </c>
      <c r="E20003" s="27">
        <v>2200</v>
      </c>
      <c r="G20003" s="27" t="str">
        <f t="shared" si="853"/>
        <v>December 24</v>
      </c>
      <c r="H20003" s="27">
        <f t="shared" si="852"/>
        <v>20002</v>
      </c>
      <c r="I20003" s="30" t="str">
        <f>IF(G20003='Check Register'!$E$1,H20003,"")</f>
        <v/>
      </c>
    </row>
    <row r="20004" spans="1:9" x14ac:dyDescent="0.25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53"/>
        <v>December 24</v>
      </c>
      <c r="H20004" s="27">
        <f t="shared" si="852"/>
        <v>20003</v>
      </c>
      <c r="I20004" s="30" t="str">
        <f>IF(G20004='Check Register'!$E$1,H20004,"")</f>
        <v/>
      </c>
    </row>
    <row r="20005" spans="1:9" x14ac:dyDescent="0.25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53"/>
        <v>December 24</v>
      </c>
      <c r="H20005" s="27">
        <f t="shared" si="852"/>
        <v>20004</v>
      </c>
      <c r="I20005" s="30" t="str">
        <f>IF(G20005='Check Register'!$E$1,H20005,"")</f>
        <v/>
      </c>
    </row>
    <row r="20006" spans="1:9" x14ac:dyDescent="0.25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53"/>
        <v>December 24</v>
      </c>
      <c r="H20006" s="27">
        <f t="shared" si="852"/>
        <v>20005</v>
      </c>
      <c r="I20006" s="30" t="str">
        <f>IF(G20006='Check Register'!$E$1,H20006,"")</f>
        <v/>
      </c>
    </row>
    <row r="20007" spans="1:9" x14ac:dyDescent="0.25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53"/>
        <v>December 24</v>
      </c>
      <c r="H20007" s="27">
        <f t="shared" si="852"/>
        <v>20006</v>
      </c>
      <c r="I20007" s="30" t="str">
        <f>IF(G20007='Check Register'!$E$1,H20007,"")</f>
        <v/>
      </c>
    </row>
    <row r="20008" spans="1:9" x14ac:dyDescent="0.25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53"/>
        <v>December 24</v>
      </c>
      <c r="H20008" s="27">
        <f t="shared" si="852"/>
        <v>20007</v>
      </c>
      <c r="I20008" s="30" t="str">
        <f>IF(G20008='Check Register'!$E$1,H20008,"")</f>
        <v/>
      </c>
    </row>
    <row r="20009" spans="1:9" x14ac:dyDescent="0.25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53"/>
        <v>December 24</v>
      </c>
      <c r="H20009" s="27">
        <f t="shared" si="852"/>
        <v>20008</v>
      </c>
      <c r="I20009" s="30" t="str">
        <f>IF(G20009='Check Register'!$E$1,H20009,"")</f>
        <v/>
      </c>
    </row>
    <row r="20010" spans="1:9" x14ac:dyDescent="0.25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53"/>
        <v>December 24</v>
      </c>
      <c r="H20010" s="27">
        <f t="shared" si="852"/>
        <v>20009</v>
      </c>
      <c r="I20010" s="30" t="str">
        <f>IF(G20010='Check Register'!$E$1,H20010,"")</f>
        <v/>
      </c>
    </row>
    <row r="20011" spans="1:9" x14ac:dyDescent="0.25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53"/>
        <v>December 24</v>
      </c>
      <c r="H20011" s="27">
        <f t="shared" si="852"/>
        <v>20010</v>
      </c>
      <c r="I20011" s="30" t="str">
        <f>IF(G20011='Check Register'!$E$1,H20011,"")</f>
        <v/>
      </c>
    </row>
    <row r="20012" spans="1:9" x14ac:dyDescent="0.25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53"/>
        <v>December 24</v>
      </c>
      <c r="H20012" s="27">
        <f t="shared" si="852"/>
        <v>20011</v>
      </c>
      <c r="I20012" s="30" t="str">
        <f>IF(G20012='Check Register'!$E$1,H20012,"")</f>
        <v/>
      </c>
    </row>
    <row r="20013" spans="1:9" x14ac:dyDescent="0.25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53"/>
        <v>December 24</v>
      </c>
      <c r="H20013" s="27">
        <f t="shared" si="852"/>
        <v>20012</v>
      </c>
      <c r="I20013" s="30" t="str">
        <f>IF(G20013='Check Register'!$E$1,H20013,"")</f>
        <v/>
      </c>
    </row>
    <row r="20014" spans="1:9" x14ac:dyDescent="0.25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53"/>
        <v>December 24</v>
      </c>
      <c r="H20014" s="27">
        <f t="shared" si="852"/>
        <v>20013</v>
      </c>
      <c r="I20014" s="30" t="str">
        <f>IF(G20014='Check Register'!$E$1,H20014,"")</f>
        <v/>
      </c>
    </row>
    <row r="20015" spans="1:9" x14ac:dyDescent="0.25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53"/>
        <v>December 24</v>
      </c>
      <c r="H20015" s="27">
        <f t="shared" si="852"/>
        <v>20014</v>
      </c>
      <c r="I20015" s="30" t="str">
        <f>IF(G20015='Check Register'!$E$1,H20015,"")</f>
        <v/>
      </c>
    </row>
    <row r="20016" spans="1:9" x14ac:dyDescent="0.25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53"/>
        <v>December 24</v>
      </c>
      <c r="H20016" s="27">
        <f t="shared" si="852"/>
        <v>20015</v>
      </c>
      <c r="I20016" s="30" t="str">
        <f>IF(G20016='Check Register'!$E$1,H20016,"")</f>
        <v/>
      </c>
    </row>
    <row r="20017" spans="1:9" x14ac:dyDescent="0.25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53"/>
        <v>December 24</v>
      </c>
      <c r="H20017" s="27">
        <f t="shared" si="852"/>
        <v>20016</v>
      </c>
      <c r="I20017" s="30" t="str">
        <f>IF(G20017='Check Register'!$E$1,H20017,"")</f>
        <v/>
      </c>
    </row>
    <row r="20018" spans="1:9" x14ac:dyDescent="0.25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53"/>
        <v>December 24</v>
      </c>
      <c r="H20018" s="27">
        <f t="shared" si="852"/>
        <v>20017</v>
      </c>
      <c r="I20018" s="30" t="str">
        <f>IF(G20018='Check Register'!$E$1,H20018,"")</f>
        <v/>
      </c>
    </row>
    <row r="20019" spans="1:9" x14ac:dyDescent="0.25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53"/>
        <v>December 24</v>
      </c>
      <c r="H20019" s="27">
        <f t="shared" si="852"/>
        <v>20018</v>
      </c>
      <c r="I20019" s="30" t="str">
        <f>IF(G20019='Check Register'!$E$1,H20019,"")</f>
        <v/>
      </c>
    </row>
    <row r="20020" spans="1:9" x14ac:dyDescent="0.25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53"/>
        <v>December 24</v>
      </c>
      <c r="H20020" s="27">
        <f t="shared" si="852"/>
        <v>20019</v>
      </c>
      <c r="I20020" s="30" t="str">
        <f>IF(G20020='Check Register'!$E$1,H20020,"")</f>
        <v/>
      </c>
    </row>
    <row r="20021" spans="1:9" x14ac:dyDescent="0.25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53"/>
        <v>December 24</v>
      </c>
      <c r="H20021" s="27">
        <f t="shared" si="852"/>
        <v>20020</v>
      </c>
      <c r="I20021" s="30" t="str">
        <f>IF(G20021='Check Register'!$E$1,H20021,"")</f>
        <v/>
      </c>
    </row>
    <row r="20022" spans="1:9" x14ac:dyDescent="0.25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53"/>
        <v>December 24</v>
      </c>
      <c r="H20022" s="27">
        <f t="shared" si="852"/>
        <v>20021</v>
      </c>
      <c r="I20022" s="30" t="str">
        <f>IF(G20022='Check Register'!$E$1,H20022,"")</f>
        <v/>
      </c>
    </row>
    <row r="20023" spans="1:9" x14ac:dyDescent="0.25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53"/>
        <v>December 24</v>
      </c>
      <c r="H20023" s="27">
        <f t="shared" si="852"/>
        <v>20022</v>
      </c>
      <c r="I20023" s="30" t="str">
        <f>IF(G20023='Check Register'!$E$1,H20023,"")</f>
        <v/>
      </c>
    </row>
    <row r="20024" spans="1:9" x14ac:dyDescent="0.25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53"/>
        <v>December 24</v>
      </c>
      <c r="H20024" s="27">
        <f t="shared" si="852"/>
        <v>20023</v>
      </c>
      <c r="I20024" s="30" t="str">
        <f>IF(G20024='Check Register'!$E$1,H20024,"")</f>
        <v/>
      </c>
    </row>
    <row r="20025" spans="1:9" x14ac:dyDescent="0.25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53"/>
        <v>December 24</v>
      </c>
      <c r="H20025" s="27">
        <f t="shared" si="852"/>
        <v>20024</v>
      </c>
      <c r="I20025" s="30" t="str">
        <f>IF(G20025='Check Register'!$E$1,H20025,"")</f>
        <v/>
      </c>
    </row>
    <row r="20026" spans="1:9" x14ac:dyDescent="0.25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53"/>
        <v>December 24</v>
      </c>
      <c r="H20026" s="27">
        <f t="shared" si="852"/>
        <v>20025</v>
      </c>
      <c r="I20026" s="30" t="str">
        <f>IF(G20026='Check Register'!$E$1,H20026,"")</f>
        <v/>
      </c>
    </row>
    <row r="20027" spans="1:9" x14ac:dyDescent="0.25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53"/>
        <v>December 24</v>
      </c>
      <c r="H20027" s="27">
        <f t="shared" si="852"/>
        <v>20026</v>
      </c>
      <c r="I20027" s="30" t="str">
        <f>IF(G20027='Check Register'!$E$1,H20027,"")</f>
        <v/>
      </c>
    </row>
    <row r="20028" spans="1:9" x14ac:dyDescent="0.25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53"/>
        <v>December 24</v>
      </c>
      <c r="H20028" s="27">
        <f t="shared" si="852"/>
        <v>20027</v>
      </c>
      <c r="I20028" s="30" t="str">
        <f>IF(G20028='Check Register'!$E$1,H20028,"")</f>
        <v/>
      </c>
    </row>
    <row r="20029" spans="1:9" x14ac:dyDescent="0.25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53"/>
        <v>December 24</v>
      </c>
      <c r="H20029" s="27">
        <f t="shared" si="852"/>
        <v>20028</v>
      </c>
      <c r="I20029" s="30" t="str">
        <f>IF(G20029='Check Register'!$E$1,H20029,"")</f>
        <v/>
      </c>
    </row>
    <row r="20030" spans="1:9" x14ac:dyDescent="0.25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53"/>
        <v>December 24</v>
      </c>
      <c r="H20030" s="27">
        <f t="shared" si="852"/>
        <v>20029</v>
      </c>
      <c r="I20030" s="30" t="str">
        <f>IF(G20030='Check Register'!$E$1,H20030,"")</f>
        <v/>
      </c>
    </row>
    <row r="20031" spans="1:9" x14ac:dyDescent="0.25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53"/>
        <v>December 24</v>
      </c>
      <c r="H20031" s="27">
        <f t="shared" si="852"/>
        <v>20030</v>
      </c>
      <c r="I20031" s="30" t="str">
        <f>IF(G20031='Check Register'!$E$1,H20031,"")</f>
        <v/>
      </c>
    </row>
    <row r="20032" spans="1:9" x14ac:dyDescent="0.25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53"/>
        <v>December 24</v>
      </c>
      <c r="H20032" s="27">
        <f t="shared" si="852"/>
        <v>20031</v>
      </c>
      <c r="I20032" s="30" t="str">
        <f>IF(G20032='Check Register'!$E$1,H20032,"")</f>
        <v/>
      </c>
    </row>
    <row r="20033" spans="1:9" x14ac:dyDescent="0.25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53"/>
        <v>December 24</v>
      </c>
      <c r="H20033" s="27">
        <f t="shared" si="852"/>
        <v>20032</v>
      </c>
      <c r="I20033" s="30" t="str">
        <f>IF(G20033='Check Register'!$E$1,H20033,"")</f>
        <v/>
      </c>
    </row>
    <row r="20034" spans="1:9" x14ac:dyDescent="0.25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si="853"/>
        <v>December 24</v>
      </c>
      <c r="H20034" s="27">
        <f t="shared" si="852"/>
        <v>20033</v>
      </c>
      <c r="I20034" s="30" t="str">
        <f>IF(G20034='Check Register'!$E$1,H20034,"")</f>
        <v/>
      </c>
    </row>
    <row r="20035" spans="1:9" x14ac:dyDescent="0.25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53"/>
        <v>December 24</v>
      </c>
      <c r="H20035" s="27">
        <f t="shared" si="852"/>
        <v>20034</v>
      </c>
      <c r="I20035" s="30" t="str">
        <f>IF(G20035='Check Register'!$E$1,H20035,"")</f>
        <v/>
      </c>
    </row>
    <row r="20036" spans="1:9" x14ac:dyDescent="0.25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53"/>
        <v>December 24</v>
      </c>
      <c r="H20036" s="27">
        <f t="shared" si="852"/>
        <v>20035</v>
      </c>
      <c r="I20036" s="30" t="str">
        <f>IF(G20036='Check Register'!$E$1,H20036,"")</f>
        <v/>
      </c>
    </row>
    <row r="20037" spans="1:9" x14ac:dyDescent="0.25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53"/>
        <v>December 24</v>
      </c>
      <c r="H20037" s="27">
        <f t="shared" si="852"/>
        <v>20036</v>
      </c>
      <c r="I20037" s="30" t="str">
        <f>IF(G20037='Check Register'!$E$1,H20037,"")</f>
        <v/>
      </c>
    </row>
    <row r="20038" spans="1:9" x14ac:dyDescent="0.25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53"/>
        <v>December 24</v>
      </c>
      <c r="H20038" s="27">
        <f t="shared" si="852"/>
        <v>20037</v>
      </c>
      <c r="I20038" s="30" t="str">
        <f>IF(G20038='Check Register'!$E$1,H20038,"")</f>
        <v/>
      </c>
    </row>
    <row r="20039" spans="1:9" x14ac:dyDescent="0.25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53"/>
        <v>December 24</v>
      </c>
      <c r="H20039" s="27">
        <f t="shared" si="852"/>
        <v>20038</v>
      </c>
      <c r="I20039" s="30" t="str">
        <f>IF(G20039='Check Register'!$E$1,H20039,"")</f>
        <v/>
      </c>
    </row>
    <row r="20040" spans="1:9" x14ac:dyDescent="0.25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53"/>
        <v>December 24</v>
      </c>
      <c r="H20040" s="27">
        <f t="shared" ref="H20040:H20070" si="854">1+H20039</f>
        <v>20039</v>
      </c>
      <c r="I20040" s="30" t="str">
        <f>IF(G20040='Check Register'!$E$1,H20040,"")</f>
        <v/>
      </c>
    </row>
    <row r="20041" spans="1:9" x14ac:dyDescent="0.25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53"/>
        <v>December 24</v>
      </c>
      <c r="H20041" s="27">
        <f t="shared" si="854"/>
        <v>20040</v>
      </c>
      <c r="I20041" s="30" t="str">
        <f>IF(G20041='Check Register'!$E$1,H20041,"")</f>
        <v/>
      </c>
    </row>
    <row r="20042" spans="1:9" x14ac:dyDescent="0.25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53"/>
        <v>December 24</v>
      </c>
      <c r="H20042" s="27">
        <f t="shared" si="854"/>
        <v>20041</v>
      </c>
      <c r="I20042" s="30" t="str">
        <f>IF(G20042='Check Register'!$E$1,H20042,"")</f>
        <v/>
      </c>
    </row>
    <row r="20043" spans="1:9" x14ac:dyDescent="0.25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53"/>
        <v>December 24</v>
      </c>
      <c r="H20043" s="27">
        <f t="shared" si="854"/>
        <v>20042</v>
      </c>
      <c r="I20043" s="30" t="str">
        <f>IF(G20043='Check Register'!$E$1,H20043,"")</f>
        <v/>
      </c>
    </row>
    <row r="20044" spans="1:9" x14ac:dyDescent="0.25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53"/>
        <v>December 24</v>
      </c>
      <c r="H20044" s="27">
        <f t="shared" si="854"/>
        <v>20043</v>
      </c>
      <c r="I20044" s="30" t="str">
        <f>IF(G20044='Check Register'!$E$1,H20044,"")</f>
        <v/>
      </c>
    </row>
    <row r="20045" spans="1:9" x14ac:dyDescent="0.25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53"/>
        <v>December 24</v>
      </c>
      <c r="H20045" s="27">
        <f t="shared" si="854"/>
        <v>20044</v>
      </c>
      <c r="I20045" s="30" t="str">
        <f>IF(G20045='Check Register'!$E$1,H20045,"")</f>
        <v/>
      </c>
    </row>
    <row r="20046" spans="1:9" x14ac:dyDescent="0.25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53"/>
        <v>December 24</v>
      </c>
      <c r="H20046" s="27">
        <f t="shared" si="854"/>
        <v>20045</v>
      </c>
      <c r="I20046" s="30" t="str">
        <f>IF(G20046='Check Register'!$E$1,H20046,"")</f>
        <v/>
      </c>
    </row>
    <row r="20047" spans="1:9" x14ac:dyDescent="0.25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53"/>
        <v>December 24</v>
      </c>
      <c r="H20047" s="27">
        <f t="shared" si="854"/>
        <v>20046</v>
      </c>
      <c r="I20047" s="30" t="str">
        <f>IF(G20047='Check Register'!$E$1,H20047,"")</f>
        <v/>
      </c>
    </row>
    <row r="20048" spans="1:9" x14ac:dyDescent="0.25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53"/>
        <v>December 24</v>
      </c>
      <c r="H20048" s="27">
        <f t="shared" si="854"/>
        <v>20047</v>
      </c>
      <c r="I20048" s="30" t="str">
        <f>IF(G20048='Check Register'!$E$1,H20048,"")</f>
        <v/>
      </c>
    </row>
    <row r="20049" spans="1:9" x14ac:dyDescent="0.25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53"/>
        <v>December 24</v>
      </c>
      <c r="H20049" s="27">
        <f t="shared" si="854"/>
        <v>20048</v>
      </c>
      <c r="I20049" s="30" t="str">
        <f>IF(G20049='Check Register'!$E$1,H20049,"")</f>
        <v/>
      </c>
    </row>
    <row r="20050" spans="1:9" x14ac:dyDescent="0.25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53"/>
        <v>December 24</v>
      </c>
      <c r="H20050" s="27">
        <f t="shared" si="854"/>
        <v>20049</v>
      </c>
      <c r="I20050" s="30" t="str">
        <f>IF(G20050='Check Register'!$E$1,H20050,"")</f>
        <v/>
      </c>
    </row>
    <row r="20051" spans="1:9" x14ac:dyDescent="0.25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53"/>
        <v>December 24</v>
      </c>
      <c r="H20051" s="27">
        <f t="shared" si="854"/>
        <v>20050</v>
      </c>
      <c r="I20051" s="30" t="str">
        <f>IF(G20051='Check Register'!$E$1,H20051,"")</f>
        <v/>
      </c>
    </row>
    <row r="20052" spans="1:9" x14ac:dyDescent="0.25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53"/>
        <v>December 24</v>
      </c>
      <c r="H20052" s="27">
        <f t="shared" si="854"/>
        <v>20051</v>
      </c>
      <c r="I20052" s="30" t="str">
        <f>IF(G20052='Check Register'!$E$1,H20052,"")</f>
        <v/>
      </c>
    </row>
    <row r="20053" spans="1:9" x14ac:dyDescent="0.25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53"/>
        <v>December 24</v>
      </c>
      <c r="H20053" s="27">
        <f t="shared" si="854"/>
        <v>20052</v>
      </c>
      <c r="I20053" s="30" t="str">
        <f>IF(G20053='Check Register'!$E$1,H20053,"")</f>
        <v/>
      </c>
    </row>
    <row r="20054" spans="1:9" x14ac:dyDescent="0.25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53"/>
        <v>December 24</v>
      </c>
      <c r="H20054" s="27">
        <f t="shared" si="854"/>
        <v>20053</v>
      </c>
      <c r="I20054" s="30" t="str">
        <f>IF(G20054='Check Register'!$E$1,H20054,"")</f>
        <v/>
      </c>
    </row>
    <row r="20055" spans="1:9" x14ac:dyDescent="0.25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53"/>
        <v>December 24</v>
      </c>
      <c r="H20055" s="27">
        <f t="shared" si="854"/>
        <v>20054</v>
      </c>
      <c r="I20055" s="30" t="str">
        <f>IF(G20055='Check Register'!$E$1,H20055,"")</f>
        <v/>
      </c>
    </row>
    <row r="20056" spans="1:9" x14ac:dyDescent="0.25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53"/>
        <v>December 24</v>
      </c>
      <c r="H20056" s="27">
        <f t="shared" si="854"/>
        <v>20055</v>
      </c>
      <c r="I20056" s="30" t="str">
        <f>IF(G20056='Check Register'!$E$1,H20056,"")</f>
        <v/>
      </c>
    </row>
    <row r="20057" spans="1:9" x14ac:dyDescent="0.25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ref="G20057:G20070" si="855">VLOOKUP(C20057,W:Y,3,TRUE)</f>
        <v>December 24</v>
      </c>
      <c r="H20057" s="27">
        <f t="shared" si="854"/>
        <v>20056</v>
      </c>
      <c r="I20057" s="30" t="str">
        <f>IF(G20057='Check Register'!$E$1,H20057,"")</f>
        <v/>
      </c>
    </row>
    <row r="20058" spans="1:9" x14ac:dyDescent="0.25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55"/>
        <v>December 24</v>
      </c>
      <c r="H20058" s="27">
        <f t="shared" si="854"/>
        <v>20057</v>
      </c>
      <c r="I20058" s="30" t="str">
        <f>IF(G20058='Check Register'!$E$1,H20058,"")</f>
        <v/>
      </c>
    </row>
    <row r="20059" spans="1:9" x14ac:dyDescent="0.25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55"/>
        <v>December 24</v>
      </c>
      <c r="H20059" s="27">
        <f t="shared" si="854"/>
        <v>20058</v>
      </c>
      <c r="I20059" s="30" t="str">
        <f>IF(G20059='Check Register'!$E$1,H20059,"")</f>
        <v/>
      </c>
    </row>
    <row r="20060" spans="1:9" x14ac:dyDescent="0.25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55"/>
        <v>December 24</v>
      </c>
      <c r="H20060" s="27">
        <f t="shared" si="854"/>
        <v>20059</v>
      </c>
      <c r="I20060" s="30" t="str">
        <f>IF(G20060='Check Register'!$E$1,H20060,"")</f>
        <v/>
      </c>
    </row>
    <row r="20061" spans="1:9" x14ac:dyDescent="0.25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55"/>
        <v>December 24</v>
      </c>
      <c r="H20061" s="27">
        <f t="shared" si="854"/>
        <v>20060</v>
      </c>
      <c r="I20061" s="30" t="str">
        <f>IF(G20061='Check Register'!$E$1,H20061,"")</f>
        <v/>
      </c>
    </row>
    <row r="20062" spans="1:9" x14ac:dyDescent="0.25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55"/>
        <v>December 24</v>
      </c>
      <c r="H20062" s="27">
        <f t="shared" si="854"/>
        <v>20061</v>
      </c>
      <c r="I20062" s="30" t="str">
        <f>IF(G20062='Check Register'!$E$1,H20062,"")</f>
        <v/>
      </c>
    </row>
    <row r="20063" spans="1:9" x14ac:dyDescent="0.25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55"/>
        <v>December 24</v>
      </c>
      <c r="H20063" s="27">
        <f t="shared" si="854"/>
        <v>20062</v>
      </c>
      <c r="I20063" s="30" t="str">
        <f>IF(G20063='Check Register'!$E$1,H20063,"")</f>
        <v/>
      </c>
    </row>
    <row r="20064" spans="1:9" x14ac:dyDescent="0.25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55"/>
        <v>December 24</v>
      </c>
      <c r="H20064" s="27">
        <f t="shared" si="854"/>
        <v>20063</v>
      </c>
      <c r="I20064" s="30" t="str">
        <f>IF(G20064='Check Register'!$E$1,H20064,"")</f>
        <v/>
      </c>
    </row>
    <row r="20065" spans="1:9" x14ac:dyDescent="0.25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55"/>
        <v>December 24</v>
      </c>
      <c r="H20065" s="27">
        <f t="shared" si="854"/>
        <v>20064</v>
      </c>
      <c r="I20065" s="30" t="str">
        <f>IF(G20065='Check Register'!$E$1,H20065,"")</f>
        <v/>
      </c>
    </row>
    <row r="20066" spans="1:9" x14ac:dyDescent="0.25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55"/>
        <v>December 24</v>
      </c>
      <c r="H20066" s="27">
        <f t="shared" si="854"/>
        <v>20065</v>
      </c>
      <c r="I20066" s="30" t="str">
        <f>IF(G20066='Check Register'!$E$1,H20066,"")</f>
        <v/>
      </c>
    </row>
    <row r="20067" spans="1:9" x14ac:dyDescent="0.25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55"/>
        <v>December 24</v>
      </c>
      <c r="H20067" s="27">
        <f t="shared" si="854"/>
        <v>20066</v>
      </c>
      <c r="I20067" s="30" t="str">
        <f>IF(G20067='Check Register'!$E$1,H20067,"")</f>
        <v/>
      </c>
    </row>
    <row r="20068" spans="1:9" x14ac:dyDescent="0.25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55"/>
        <v>December 24</v>
      </c>
      <c r="H20068" s="27">
        <f t="shared" si="854"/>
        <v>20067</v>
      </c>
      <c r="I20068" s="30" t="str">
        <f>IF(G20068='Check Register'!$E$1,H20068,"")</f>
        <v/>
      </c>
    </row>
    <row r="20069" spans="1:9" x14ac:dyDescent="0.25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55"/>
        <v>December 24</v>
      </c>
      <c r="H20069" s="27">
        <f t="shared" si="854"/>
        <v>20068</v>
      </c>
      <c r="I20069" s="30" t="str">
        <f>IF(G20069='Check Register'!$E$1,H20069,"")</f>
        <v/>
      </c>
    </row>
    <row r="20070" spans="1:9" x14ac:dyDescent="0.25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55"/>
        <v>December 24</v>
      </c>
      <c r="H20070" s="27">
        <f t="shared" si="854"/>
        <v>20069</v>
      </c>
      <c r="I20070" s="30" t="str">
        <f>IF(G20070='Check Register'!$E$1,H20070,"")</f>
        <v/>
      </c>
    </row>
  </sheetData>
  <autoFilter ref="A1:J20070" xr:uid="{2EF1D975-15C0-479C-B5FF-00383DB871C4}"/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Michelle Suazo</cp:lastModifiedBy>
  <cp:lastPrinted>2020-02-12T17:43:27Z</cp:lastPrinted>
  <dcterms:created xsi:type="dcterms:W3CDTF">2019-11-25T19:52:48Z</dcterms:created>
  <dcterms:modified xsi:type="dcterms:W3CDTF">2025-02-11T21:09:40Z</dcterms:modified>
</cp:coreProperties>
</file>